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тчет" sheetId="2" r:id="rId1"/>
  </sheets>
  <calcPr calcId="152511"/>
</workbook>
</file>

<file path=xl/calcChain.xml><?xml version="1.0" encoding="utf-8"?>
<calcChain xmlns="http://schemas.openxmlformats.org/spreadsheetml/2006/main">
  <c r="BR22" i="2" l="1"/>
  <c r="BT22" i="2" s="1"/>
  <c r="Y16" i="2"/>
  <c r="AQ16" i="2"/>
  <c r="A18" i="2"/>
  <c r="A19" i="2" s="1"/>
  <c r="A20" i="2" s="1"/>
  <c r="A21" i="2" s="1"/>
  <c r="A22" i="2" s="1"/>
  <c r="AS16" i="2"/>
  <c r="AO16" i="2"/>
  <c r="AM16" i="2"/>
  <c r="AI16" i="2"/>
  <c r="AE16" i="2"/>
  <c r="AA16" i="2"/>
  <c r="W16" i="2"/>
  <c r="S16" i="2"/>
  <c r="O16" i="2"/>
  <c r="K16" i="2"/>
  <c r="G16" i="2"/>
  <c r="AU16" i="2"/>
  <c r="Q16" i="2"/>
  <c r="BM7" i="2"/>
  <c r="BM23" i="2" s="1"/>
  <c r="BM24" i="2" s="1"/>
  <c r="AW7" i="2"/>
  <c r="AW23" i="2" s="1"/>
  <c r="AW24" i="2" s="1"/>
  <c r="AI7" i="2"/>
  <c r="AA7" i="2"/>
  <c r="AA23" i="2" s="1"/>
  <c r="AA24" i="2" s="1"/>
  <c r="S7" i="2"/>
  <c r="K7" i="2"/>
  <c r="A14" i="2"/>
  <c r="A13" i="2" s="1"/>
  <c r="A15" i="2" s="1"/>
  <c r="BO7" i="2"/>
  <c r="BO23" i="2" s="1"/>
  <c r="BO24" i="2" s="1"/>
  <c r="BK7" i="2"/>
  <c r="BK23" i="2" s="1"/>
  <c r="BK24" i="2" s="1"/>
  <c r="BC7" i="2"/>
  <c r="BC23" i="2" s="1"/>
  <c r="BC24" i="2" s="1"/>
  <c r="AY7" i="2"/>
  <c r="AY23" i="2" s="1"/>
  <c r="AY24" i="2" s="1"/>
  <c r="AO7" i="2"/>
  <c r="AO23" i="2" s="1"/>
  <c r="AO24" i="2" s="1"/>
  <c r="AK7" i="2"/>
  <c r="AC7" i="2"/>
  <c r="Y7" i="2"/>
  <c r="Y23" i="2" s="1"/>
  <c r="Y24" i="2" s="1"/>
  <c r="U7" i="2"/>
  <c r="M7" i="2"/>
  <c r="I7" i="2"/>
  <c r="BR12" i="2"/>
  <c r="A12" i="2"/>
  <c r="BR9" i="2"/>
  <c r="BT9" i="2" s="1"/>
  <c r="A9" i="2"/>
  <c r="BR8" i="2"/>
  <c r="BT8" i="2" s="1"/>
  <c r="BG7" i="2"/>
  <c r="BG23" i="2" s="1"/>
  <c r="BG24" i="2" s="1"/>
  <c r="BE7" i="2"/>
  <c r="BE23" i="2" s="1"/>
  <c r="BE24" i="2" s="1"/>
  <c r="AU7" i="2"/>
  <c r="AS7" i="2"/>
  <c r="AQ7" i="2"/>
  <c r="AG7" i="2"/>
  <c r="Q7" i="2"/>
  <c r="Q23" i="2" s="1"/>
  <c r="Q24" i="2" s="1"/>
  <c r="K23" i="2" l="1"/>
  <c r="K24" i="2" s="1"/>
  <c r="AU23" i="2"/>
  <c r="AU24" i="2" s="1"/>
  <c r="BR15" i="2"/>
  <c r="BT15" i="2" s="1"/>
  <c r="AQ23" i="2"/>
  <c r="AQ24" i="2" s="1"/>
  <c r="BR18" i="2"/>
  <c r="BT18" i="2" s="1"/>
  <c r="E16" i="2"/>
  <c r="I16" i="2"/>
  <c r="I23" i="2" s="1"/>
  <c r="I24" i="2" s="1"/>
  <c r="M16" i="2"/>
  <c r="U16" i="2"/>
  <c r="AC16" i="2"/>
  <c r="AG16" i="2"/>
  <c r="AG23" i="2" s="1"/>
  <c r="AG24" i="2" s="1"/>
  <c r="AK16" i="2"/>
  <c r="G7" i="2"/>
  <c r="O7" i="2"/>
  <c r="O23" i="2" s="1"/>
  <c r="O24" i="2" s="1"/>
  <c r="W7" i="2"/>
  <c r="W23" i="2" s="1"/>
  <c r="W24" i="2" s="1"/>
  <c r="AE7" i="2"/>
  <c r="AE23" i="2" s="1"/>
  <c r="AE24" i="2" s="1"/>
  <c r="AM7" i="2"/>
  <c r="AM23" i="2" s="1"/>
  <c r="AM24" i="2" s="1"/>
  <c r="BA7" i="2"/>
  <c r="BA23" i="2" s="1"/>
  <c r="BA24" i="2" s="1"/>
  <c r="BI7" i="2"/>
  <c r="BI23" i="2" s="1"/>
  <c r="BI24" i="2" s="1"/>
  <c r="BQ7" i="2"/>
  <c r="BQ23" i="2" s="1"/>
  <c r="BQ24" i="2" s="1"/>
  <c r="BR13" i="2"/>
  <c r="BT13" i="2" s="1"/>
  <c r="BR17" i="2"/>
  <c r="BT17" i="2" s="1"/>
  <c r="BR20" i="2"/>
  <c r="BT20" i="2" s="1"/>
  <c r="BR21" i="2"/>
  <c r="BT21" i="2" s="1"/>
  <c r="BR10" i="2"/>
  <c r="BT10" i="2" s="1"/>
  <c r="BR11" i="2"/>
  <c r="BT11" i="2" s="1"/>
  <c r="BR14" i="2"/>
  <c r="BT14" i="2" s="1"/>
  <c r="AS23" i="2"/>
  <c r="AS24" i="2" s="1"/>
  <c r="G23" i="2"/>
  <c r="G24" i="2" s="1"/>
  <c r="S23" i="2"/>
  <c r="S24" i="2" s="1"/>
  <c r="AI23" i="2"/>
  <c r="AI24" i="2" s="1"/>
  <c r="BT12" i="2"/>
  <c r="U23" i="2"/>
  <c r="U24" i="2" s="1"/>
  <c r="AC23" i="2"/>
  <c r="AC24" i="2" s="1"/>
  <c r="M23" i="2"/>
  <c r="M24" i="2" s="1"/>
  <c r="AK23" i="2"/>
  <c r="AK24" i="2" s="1"/>
  <c r="E7" i="2"/>
  <c r="E23" i="2" s="1"/>
  <c r="E24" i="2" s="1"/>
  <c r="BR19" i="2"/>
  <c r="BT19" i="2" s="1"/>
  <c r="BT23" i="2" l="1"/>
  <c r="BT24" i="2" s="1"/>
  <c r="BR7" i="2"/>
  <c r="BR16" i="2"/>
  <c r="BR23" i="2" l="1"/>
  <c r="BR24" i="2" s="1"/>
</calcChain>
</file>

<file path=xl/sharedStrings.xml><?xml version="1.0" encoding="utf-8"?>
<sst xmlns="http://schemas.openxmlformats.org/spreadsheetml/2006/main" count="238" uniqueCount="80">
  <si>
    <t>№пп</t>
  </si>
  <si>
    <t>Наименование главного администратора бюджетных средств</t>
  </si>
  <si>
    <t>Код ГАБС (КВСР)</t>
  </si>
  <si>
    <t>1.1.1.3. Сроки представления обоснований бюджетных ассигнований на очередной финансовый год</t>
  </si>
  <si>
    <t>1.1.1.4. Охват в обоснованиях бюджетных ассигнований на очередной финансовый год показателями непосредственных результатов (пояснительными записками) сумм ассигнований, доведенных департаментом финансов администрации городского округа город Арзамас Нижегородской области в качестве предельных объемов ассигнований в ходе составления проекта бюджета городского округа город Арзамас</t>
  </si>
  <si>
    <t xml:space="preserve">1.1.1.5. Качество планирования расходов: количество внесенных изменений в бюджетную роспись в связи с передвижками между кодами бюджетной классификации,
произведенных по инициативе ГАБС в отчетном периоде
(без учета межбюджетных трансфертов, средств резервного фонда администрации городского округа город Арзамас)
</t>
  </si>
  <si>
    <t>1.1.1.6. Доля бюджетных ассигнований, представленных в программном виде</t>
  </si>
  <si>
    <t>1.1.2.1. Исполнение расходов</t>
  </si>
  <si>
    <t>1.1.2.2. Равномерность осуществляемых расходов</t>
  </si>
  <si>
    <t>1.1.2.3. Уровень подготовки платежных документов ГАБС</t>
  </si>
  <si>
    <t>1.1.2.4. Наличие просроченной дебиторской задолженности по расходам</t>
  </si>
  <si>
    <t>1.1.2.5. Наличие просроченной кредиторской задолженности по расходам</t>
  </si>
  <si>
    <t>1.1.2.6. Доля расходов на исполнение судебных в годовом объеме бюджетных расходов.</t>
  </si>
  <si>
    <t>1.2.1. Полнота зачисления платежей в бюджет городского округа по ГАБС, объем невыясненных поступлений</t>
  </si>
  <si>
    <t>1.2.2. Отклонение поступления по доходам от прогноза по ГАБС</t>
  </si>
  <si>
    <t>1.2.3. Эффективность управления просроченной дебиторской задолженностью по расчетам с дебиторами по доходам</t>
  </si>
  <si>
    <t>1.3.1. Наличие правового акта, устанавливающего порядок проведения мониторинга качества финансового менеджмента ГАБС</t>
  </si>
  <si>
    <t>1.3.2. Нарушение сроков предоставления месячной, квартальной и годовой отчетности</t>
  </si>
  <si>
    <t>1.3.3. Наличие утвержденного порядка составления, утверждения и ведения бюджетной сметы ГАБС</t>
  </si>
  <si>
    <t>2.1. Полнота и своевременность принятия бюджетных обязательств</t>
  </si>
  <si>
    <t>2.2. Исполнение расходов на закупку товаров, работ и услуг для обеспечения государственных нужд</t>
  </si>
  <si>
    <t>2.3. Доля экономии лимитов бюджетных обязательств на закупку товаров, работ и услуг для государственных нужд по результатам проведения конкурентных способов определения поставщиков (подрядчиков, исполнителей)</t>
  </si>
  <si>
    <t>3.1. Исполнение расходов на бюджетные инвестиции в объекты капитального строительства муниципальной собственности</t>
  </si>
  <si>
    <t>3.2. Качество организации работы по объектам незавершенного строительства</t>
  </si>
  <si>
    <t>3.3. Удорожание стоимости строительства объектов капитального строительства</t>
  </si>
  <si>
    <t>4.1. Исполнение планов финансово-хозяйственной деятельности (ФХД) по доходам (по всем видам финансового обеспечения)</t>
  </si>
  <si>
    <t>4.2. Равномерность расходов, осуществляемых бюджетными и автономными учреждениями за счет субсидий на выполнение муниципальных заданий</t>
  </si>
  <si>
    <t>4.3. Уровень подготовки платежных документов бюджетными и автономными учреждениями</t>
  </si>
  <si>
    <t>4.4. Наличие просроченной дебиторской задолженности по расходам</t>
  </si>
  <si>
    <t>4.5. Наличие просроченной кредиторской задолженности по расходам</t>
  </si>
  <si>
    <t>4.6. Доля расходов на исполнение судебных актов  в годовом объеме расходов бюджетных и автономных учреждений за счет субсидий</t>
  </si>
  <si>
    <t>4.7. Темпы роста по бюджетным и автономным учреждениям по поступлениям от приносящей доход деятельности</t>
  </si>
  <si>
    <t>4.8. Доля экономии средств на закупку товаров, работ и услуг для государственных нужд по результатам проведения конкурентных способов определения поставщиков (подрядчиков, исполнителей) к расходам бюджетных и автономных учреждений</t>
  </si>
  <si>
    <t>4.9. Наличие эффективного контракта с руководителями бюджетных и автономных учреждений</t>
  </si>
  <si>
    <t>4.10. Наличие остатков субсидий на иные цели и на бюджетные инвестиции на счетах бюджетных и автономных учреждений</t>
  </si>
  <si>
    <t xml:space="preserve">4.11. Уровень использования субсидий бюджетными и автономными учреждениями, предоставленных на выполнение муниципальных заданий
</t>
  </si>
  <si>
    <t>ИТОГО ГАБС</t>
  </si>
  <si>
    <t>значение показателя</t>
  </si>
  <si>
    <t>количество баллов</t>
  </si>
  <si>
    <t>количество показателей</t>
  </si>
  <si>
    <t>средний балл</t>
  </si>
  <si>
    <t>Группа 1</t>
  </si>
  <si>
    <t>Департамент территориального развития администрации городского округа город Арзамас Нижегородской области</t>
  </si>
  <si>
    <t>002</t>
  </si>
  <si>
    <t>-</t>
  </si>
  <si>
    <t>Отдел по связям с общественностью администрации городского округа город Арзамас Нижегородской области</t>
  </si>
  <si>
    <t>059</t>
  </si>
  <si>
    <t>Департамент жилищно-коммунального хозяйства, городской инфраструктуры и благоустройства администрации городского округа город Арзамас Нижегородской области</t>
  </si>
  <si>
    <t>148</t>
  </si>
  <si>
    <t>Департамент торговли и туризма администрации городского округа город Арзамас Нижегородской области</t>
  </si>
  <si>
    <t>199</t>
  </si>
  <si>
    <t>Управление молодежной политики администрации городского округа город Арзамас Нижегородской области</t>
  </si>
  <si>
    <t>168</t>
  </si>
  <si>
    <t>Департамент культуры администрации городского округа город Арзамас Нижегородской области</t>
  </si>
  <si>
    <t>057</t>
  </si>
  <si>
    <t>Департамент по физической культуре и спорту администрации городского округа город Арзамас Нижегородской области</t>
  </si>
  <si>
    <t>167</t>
  </si>
  <si>
    <t>Департамент образования администрации городского округа город Арзамас Нижегородской области</t>
  </si>
  <si>
    <t>074</t>
  </si>
  <si>
    <t>2 группа</t>
  </si>
  <si>
    <t>Комитет имущественных отношений администрации городского округа город Арзамас Нижегородской области</t>
  </si>
  <si>
    <t>366</t>
  </si>
  <si>
    <t>Администрация городского округа город Арзамас Нижегородской области</t>
  </si>
  <si>
    <t>487</t>
  </si>
  <si>
    <t>Контрольно-счетная палата городского округа город Арзамас Нижегородской области</t>
  </si>
  <si>
    <t>331</t>
  </si>
  <si>
    <t>Городская Дума городского округа город Арзамас Нижегородской области</t>
  </si>
  <si>
    <t>330</t>
  </si>
  <si>
    <t>Департамент сельского хозяйства администрации городского округа город Арзамас Нижегородской области</t>
  </si>
  <si>
    <t>082</t>
  </si>
  <si>
    <t>Департамент финансов администрации городского округа город Арзамас Нижегородской области</t>
  </si>
  <si>
    <t>001</t>
  </si>
  <si>
    <t>ИТОГО по показателю</t>
  </si>
  <si>
    <t>Отчет
о результатах мониторинга качества финансового менеджмента
по главным администраторам бюджетных средств по итогам
2025 года</t>
  </si>
  <si>
    <t>на 01 января 2026 г.</t>
  </si>
  <si>
    <t>Периодичность: годовая</t>
  </si>
  <si>
    <t xml:space="preserve">Средний показатель по бюджету городского округа </t>
  </si>
  <si>
    <t>нет</t>
  </si>
  <si>
    <t>да</t>
  </si>
  <si>
    <t xml:space="preserve">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</si>
</sst>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"/>
      <family val="2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96">
    <xf numFmtId="0" fontId="0" fillId="0" borderId="0" xfId="0"/>
    <xf numFmtId="0" fontId="2" fillId="0" borderId="0" xfId="1" applyFont="1"/>
    <xf numFmtId="0" fontId="1" fillId="0" borderId="0" xfId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right" vertical="center" wrapText="1"/>
    </xf>
    <xf numFmtId="164" fontId="3" fillId="2" borderId="1" xfId="1" applyNumberFormat="1" applyFont="1" applyFill="1" applyBorder="1" applyAlignment="1">
      <alignment horizontal="right" vertical="center" wrapText="1"/>
    </xf>
    <xf numFmtId="0" fontId="5" fillId="2" borderId="1" xfId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right" wrapText="1"/>
    </xf>
    <xf numFmtId="0" fontId="5" fillId="2" borderId="1" xfId="1" applyFont="1" applyFill="1" applyBorder="1" applyAlignment="1">
      <alignment wrapText="1"/>
    </xf>
    <xf numFmtId="0" fontId="5" fillId="2" borderId="1" xfId="1" applyFont="1" applyFill="1" applyBorder="1" applyAlignment="1">
      <alignment horizontal="right" wrapText="1"/>
    </xf>
    <xf numFmtId="1" fontId="3" fillId="2" borderId="1" xfId="1" applyNumberFormat="1" applyFont="1" applyFill="1" applyBorder="1" applyAlignment="1">
      <alignment wrapText="1"/>
    </xf>
    <xf numFmtId="0" fontId="3" fillId="2" borderId="1" xfId="1" applyFont="1" applyFill="1" applyBorder="1" applyAlignment="1">
      <alignment wrapText="1"/>
    </xf>
    <xf numFmtId="165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49" fontId="8" fillId="0" borderId="1" xfId="2" applyNumberFormat="1" applyFont="1" applyFill="1" applyBorder="1" applyAlignment="1" applyProtection="1">
      <alignment horizontal="left" vertical="center" wrapText="1"/>
    </xf>
    <xf numFmtId="49" fontId="9" fillId="0" borderId="1" xfId="2" applyNumberFormat="1" applyFont="1" applyFill="1" applyBorder="1" applyAlignment="1" applyProtection="1">
      <alignment horizontal="center" vertical="center" wrapText="1"/>
    </xf>
    <xf numFmtId="1" fontId="6" fillId="0" borderId="3" xfId="1" applyNumberFormat="1" applyFont="1" applyBorder="1" applyAlignment="1">
      <alignment wrapText="1"/>
    </xf>
    <xf numFmtId="0" fontId="6" fillId="0" borderId="4" xfId="1" applyFont="1" applyBorder="1" applyAlignment="1">
      <alignment wrapText="1"/>
    </xf>
    <xf numFmtId="3" fontId="6" fillId="0" borderId="3" xfId="1" applyNumberFormat="1" applyFont="1" applyBorder="1" applyAlignment="1">
      <alignment wrapText="1"/>
    </xf>
    <xf numFmtId="3" fontId="6" fillId="0" borderId="4" xfId="1" applyNumberFormat="1" applyFont="1" applyBorder="1" applyAlignment="1">
      <alignment wrapText="1"/>
    </xf>
    <xf numFmtId="1" fontId="6" fillId="0" borderId="4" xfId="1" applyNumberFormat="1" applyFont="1" applyBorder="1" applyAlignment="1">
      <alignment wrapText="1"/>
    </xf>
    <xf numFmtId="164" fontId="6" fillId="0" borderId="3" xfId="1" applyNumberFormat="1" applyFont="1" applyBorder="1" applyAlignment="1">
      <alignment wrapText="1"/>
    </xf>
    <xf numFmtId="164" fontId="6" fillId="0" borderId="4" xfId="1" applyNumberFormat="1" applyFont="1" applyBorder="1" applyAlignment="1">
      <alignment wrapText="1"/>
    </xf>
    <xf numFmtId="165" fontId="6" fillId="0" borderId="3" xfId="1" applyNumberFormat="1" applyFont="1" applyBorder="1" applyAlignment="1">
      <alignment wrapText="1"/>
    </xf>
    <xf numFmtId="165" fontId="6" fillId="0" borderId="4" xfId="1" applyNumberFormat="1" applyFont="1" applyBorder="1" applyAlignment="1">
      <alignment wrapText="1"/>
    </xf>
    <xf numFmtId="0" fontId="6" fillId="0" borderId="3" xfId="1" applyFont="1" applyBorder="1" applyAlignment="1">
      <alignment wrapText="1"/>
    </xf>
    <xf numFmtId="2" fontId="6" fillId="0" borderId="3" xfId="1" applyNumberFormat="1" applyFont="1" applyBorder="1" applyAlignment="1">
      <alignment wrapText="1"/>
    </xf>
    <xf numFmtId="1" fontId="6" fillId="0" borderId="4" xfId="1" applyNumberFormat="1" applyFont="1" applyBorder="1" applyAlignment="1">
      <alignment horizontal="right" wrapText="1"/>
    </xf>
    <xf numFmtId="4" fontId="6" fillId="0" borderId="3" xfId="1" applyNumberFormat="1" applyFont="1" applyBorder="1" applyAlignment="1">
      <alignment horizontal="center" wrapText="1"/>
    </xf>
    <xf numFmtId="3" fontId="6" fillId="0" borderId="4" xfId="1" applyNumberFormat="1" applyFont="1" applyBorder="1" applyAlignment="1">
      <alignment horizontal="center" wrapText="1"/>
    </xf>
    <xf numFmtId="3" fontId="6" fillId="0" borderId="3" xfId="1" applyNumberFormat="1" applyFont="1" applyBorder="1" applyAlignment="1">
      <alignment horizontal="center" wrapText="1"/>
    </xf>
    <xf numFmtId="4" fontId="6" fillId="0" borderId="3" xfId="1" applyNumberFormat="1" applyFont="1" applyBorder="1" applyAlignment="1">
      <alignment wrapText="1"/>
    </xf>
    <xf numFmtId="164" fontId="6" fillId="0" borderId="3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0" fontId="6" fillId="0" borderId="4" xfId="1" applyFont="1" applyBorder="1" applyAlignment="1">
      <alignment horizontal="right" wrapText="1"/>
    </xf>
    <xf numFmtId="2" fontId="6" fillId="0" borderId="4" xfId="1" applyNumberFormat="1" applyFont="1" applyBorder="1" applyAlignment="1">
      <alignment wrapText="1"/>
    </xf>
    <xf numFmtId="4" fontId="6" fillId="0" borderId="5" xfId="1" applyNumberFormat="1" applyFont="1" applyBorder="1" applyAlignment="1">
      <alignment wrapText="1"/>
    </xf>
    <xf numFmtId="4" fontId="6" fillId="0" borderId="6" xfId="1" applyNumberFormat="1" applyFont="1" applyBorder="1" applyAlignment="1">
      <alignment wrapText="1"/>
    </xf>
    <xf numFmtId="164" fontId="3" fillId="2" borderId="1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1" fontId="6" fillId="0" borderId="3" xfId="1" applyNumberFormat="1" applyFont="1" applyBorder="1" applyAlignment="1">
      <alignment horizontal="right" wrapText="1"/>
    </xf>
    <xf numFmtId="0" fontId="6" fillId="0" borderId="3" xfId="1" applyFont="1" applyBorder="1" applyAlignment="1">
      <alignment horizontal="right" wrapText="1"/>
    </xf>
    <xf numFmtId="1" fontId="6" fillId="0" borderId="7" xfId="1" applyNumberFormat="1" applyFont="1" applyBorder="1" applyAlignment="1">
      <alignment wrapText="1"/>
    </xf>
    <xf numFmtId="0" fontId="6" fillId="0" borderId="8" xfId="1" applyFont="1" applyBorder="1" applyAlignment="1">
      <alignment wrapText="1"/>
    </xf>
    <xf numFmtId="3" fontId="6" fillId="0" borderId="7" xfId="1" applyNumberFormat="1" applyFont="1" applyBorder="1" applyAlignment="1">
      <alignment wrapText="1"/>
    </xf>
    <xf numFmtId="3" fontId="6" fillId="0" borderId="8" xfId="1" applyNumberFormat="1" applyFont="1" applyBorder="1" applyAlignment="1">
      <alignment wrapText="1"/>
    </xf>
    <xf numFmtId="1" fontId="6" fillId="0" borderId="8" xfId="1" applyNumberFormat="1" applyFont="1" applyBorder="1" applyAlignment="1">
      <alignment wrapText="1"/>
    </xf>
    <xf numFmtId="164" fontId="6" fillId="0" borderId="7" xfId="1" applyNumberFormat="1" applyFont="1" applyBorder="1" applyAlignment="1">
      <alignment wrapText="1"/>
    </xf>
    <xf numFmtId="164" fontId="6" fillId="0" borderId="8" xfId="1" applyNumberFormat="1" applyFont="1" applyBorder="1" applyAlignment="1">
      <alignment wrapText="1"/>
    </xf>
    <xf numFmtId="165" fontId="6" fillId="0" borderId="7" xfId="1" applyNumberFormat="1" applyFont="1" applyBorder="1" applyAlignment="1">
      <alignment wrapText="1"/>
    </xf>
    <xf numFmtId="165" fontId="6" fillId="0" borderId="8" xfId="1" applyNumberFormat="1" applyFont="1" applyBorder="1" applyAlignment="1">
      <alignment wrapText="1"/>
    </xf>
    <xf numFmtId="0" fontId="6" fillId="0" borderId="7" xfId="1" applyFont="1" applyBorder="1" applyAlignment="1">
      <alignment wrapText="1"/>
    </xf>
    <xf numFmtId="2" fontId="6" fillId="0" borderId="7" xfId="1" applyNumberFormat="1" applyFont="1" applyBorder="1" applyAlignment="1">
      <alignment wrapText="1"/>
    </xf>
    <xf numFmtId="4" fontId="6" fillId="0" borderId="7" xfId="1" applyNumberFormat="1" applyFont="1" applyBorder="1" applyAlignment="1">
      <alignment horizontal="center" wrapText="1"/>
    </xf>
    <xf numFmtId="3" fontId="6" fillId="0" borderId="8" xfId="1" applyNumberFormat="1" applyFont="1" applyBorder="1" applyAlignment="1">
      <alignment horizontal="center" wrapText="1"/>
    </xf>
    <xf numFmtId="3" fontId="6" fillId="0" borderId="7" xfId="1" applyNumberFormat="1" applyFont="1" applyBorder="1" applyAlignment="1">
      <alignment horizontal="center" wrapText="1"/>
    </xf>
    <xf numFmtId="4" fontId="6" fillId="0" borderId="7" xfId="1" applyNumberFormat="1" applyFont="1" applyBorder="1" applyAlignment="1">
      <alignment wrapText="1"/>
    </xf>
    <xf numFmtId="2" fontId="6" fillId="0" borderId="8" xfId="1" applyNumberFormat="1" applyFont="1" applyBorder="1" applyAlignment="1">
      <alignment wrapText="1"/>
    </xf>
    <xf numFmtId="4" fontId="6" fillId="0" borderId="9" xfId="1" applyNumberFormat="1" applyFont="1" applyBorder="1" applyAlignment="1">
      <alignment wrapText="1"/>
    </xf>
    <xf numFmtId="4" fontId="6" fillId="0" borderId="10" xfId="1" applyNumberFormat="1" applyFont="1" applyBorder="1" applyAlignment="1">
      <alignment wrapText="1"/>
    </xf>
    <xf numFmtId="164" fontId="6" fillId="0" borderId="4" xfId="1" applyNumberFormat="1" applyFont="1" applyFill="1" applyBorder="1" applyAlignment="1">
      <alignment wrapText="1"/>
    </xf>
    <xf numFmtId="1" fontId="6" fillId="0" borderId="11" xfId="1" applyNumberFormat="1" applyFont="1" applyBorder="1" applyAlignment="1">
      <alignment wrapText="1"/>
    </xf>
    <xf numFmtId="0" fontId="6" fillId="0" borderId="12" xfId="1" applyFont="1" applyBorder="1" applyAlignment="1">
      <alignment wrapText="1"/>
    </xf>
    <xf numFmtId="3" fontId="6" fillId="0" borderId="11" xfId="1" applyNumberFormat="1" applyFont="1" applyBorder="1" applyAlignment="1">
      <alignment wrapText="1"/>
    </xf>
    <xf numFmtId="3" fontId="6" fillId="0" borderId="12" xfId="1" applyNumberFormat="1" applyFont="1" applyBorder="1" applyAlignment="1">
      <alignment wrapText="1"/>
    </xf>
    <xf numFmtId="1" fontId="6" fillId="0" borderId="12" xfId="1" applyNumberFormat="1" applyFont="1" applyBorder="1" applyAlignment="1">
      <alignment wrapText="1"/>
    </xf>
    <xf numFmtId="164" fontId="6" fillId="0" borderId="11" xfId="1" applyNumberFormat="1" applyFont="1" applyBorder="1" applyAlignment="1">
      <alignment wrapText="1"/>
    </xf>
    <xf numFmtId="164" fontId="6" fillId="0" borderId="12" xfId="1" applyNumberFormat="1" applyFont="1" applyBorder="1" applyAlignment="1">
      <alignment wrapText="1"/>
    </xf>
    <xf numFmtId="165" fontId="6" fillId="0" borderId="11" xfId="1" applyNumberFormat="1" applyFont="1" applyBorder="1" applyAlignment="1">
      <alignment wrapText="1"/>
    </xf>
    <xf numFmtId="165" fontId="6" fillId="0" borderId="12" xfId="1" applyNumberFormat="1" applyFont="1" applyBorder="1" applyAlignment="1">
      <alignment wrapText="1"/>
    </xf>
    <xf numFmtId="0" fontId="6" fillId="0" borderId="11" xfId="1" applyFont="1" applyBorder="1" applyAlignment="1">
      <alignment wrapText="1"/>
    </xf>
    <xf numFmtId="2" fontId="6" fillId="0" borderId="11" xfId="1" applyNumberFormat="1" applyFont="1" applyBorder="1" applyAlignment="1">
      <alignment wrapText="1"/>
    </xf>
    <xf numFmtId="4" fontId="6" fillId="0" borderId="11" xfId="1" applyNumberFormat="1" applyFont="1" applyBorder="1" applyAlignment="1">
      <alignment horizontal="center" wrapText="1"/>
    </xf>
    <xf numFmtId="3" fontId="6" fillId="0" borderId="12" xfId="1" applyNumberFormat="1" applyFont="1" applyBorder="1" applyAlignment="1">
      <alignment horizontal="center" wrapText="1"/>
    </xf>
    <xf numFmtId="3" fontId="6" fillId="0" borderId="11" xfId="1" applyNumberFormat="1" applyFont="1" applyBorder="1" applyAlignment="1">
      <alignment horizontal="center" wrapText="1"/>
    </xf>
    <xf numFmtId="4" fontId="6" fillId="0" borderId="11" xfId="1" applyNumberFormat="1" applyFont="1" applyBorder="1" applyAlignment="1">
      <alignment wrapText="1"/>
    </xf>
    <xf numFmtId="2" fontId="6" fillId="0" borderId="12" xfId="1" applyNumberFormat="1" applyFont="1" applyBorder="1" applyAlignment="1">
      <alignment wrapText="1"/>
    </xf>
    <xf numFmtId="4" fontId="6" fillId="0" borderId="13" xfId="1" applyNumberFormat="1" applyFont="1" applyBorder="1" applyAlignment="1">
      <alignment wrapText="1"/>
    </xf>
    <xf numFmtId="4" fontId="6" fillId="0" borderId="14" xfId="1" applyNumberFormat="1" applyFont="1" applyBorder="1" applyAlignment="1">
      <alignment wrapText="1"/>
    </xf>
    <xf numFmtId="1" fontId="3" fillId="2" borderId="15" xfId="1" applyNumberFormat="1" applyFont="1" applyFill="1" applyBorder="1" applyAlignment="1">
      <alignment horizontal="center" vertical="center" wrapText="1"/>
    </xf>
    <xf numFmtId="164" fontId="3" fillId="2" borderId="15" xfId="1" applyNumberFormat="1" applyFont="1" applyFill="1" applyBorder="1" applyAlignment="1">
      <alignment horizontal="center" vertical="center"/>
    </xf>
    <xf numFmtId="0" fontId="5" fillId="2" borderId="1" xfId="1" applyFont="1" applyFill="1" applyBorder="1"/>
    <xf numFmtId="49" fontId="10" fillId="2" borderId="1" xfId="2" applyNumberFormat="1" applyFont="1" applyFill="1" applyBorder="1" applyAlignment="1" applyProtection="1">
      <alignment horizontal="center" vertical="center" wrapText="1"/>
    </xf>
    <xf numFmtId="49" fontId="10" fillId="2" borderId="16" xfId="2" applyNumberFormat="1" applyFont="1" applyFill="1" applyBorder="1" applyAlignment="1" applyProtection="1">
      <alignment horizontal="center" vertical="center" wrapText="1"/>
    </xf>
    <xf numFmtId="1" fontId="5" fillId="2" borderId="17" xfId="1" applyNumberFormat="1" applyFont="1" applyFill="1" applyBorder="1" applyAlignment="1">
      <alignment wrapText="1"/>
    </xf>
    <xf numFmtId="0" fontId="3" fillId="2" borderId="18" xfId="1" applyFont="1" applyFill="1" applyBorder="1" applyAlignment="1">
      <alignment wrapText="1"/>
    </xf>
    <xf numFmtId="3" fontId="5" fillId="2" borderId="17" xfId="1" applyNumberFormat="1" applyFont="1" applyFill="1" applyBorder="1" applyAlignment="1">
      <alignment wrapText="1"/>
    </xf>
    <xf numFmtId="3" fontId="3" fillId="2" borderId="18" xfId="1" applyNumberFormat="1" applyFont="1" applyFill="1" applyBorder="1" applyAlignment="1">
      <alignment wrapText="1"/>
    </xf>
    <xf numFmtId="1" fontId="3" fillId="2" borderId="18" xfId="1" applyNumberFormat="1" applyFont="1" applyFill="1" applyBorder="1" applyAlignment="1">
      <alignment wrapText="1"/>
    </xf>
    <xf numFmtId="164" fontId="5" fillId="2" borderId="17" xfId="1" applyNumberFormat="1" applyFont="1" applyFill="1" applyBorder="1" applyAlignment="1">
      <alignment wrapText="1"/>
    </xf>
    <xf numFmtId="164" fontId="3" fillId="2" borderId="18" xfId="1" applyNumberFormat="1" applyFont="1" applyFill="1" applyBorder="1" applyAlignment="1">
      <alignment wrapText="1"/>
    </xf>
    <xf numFmtId="165" fontId="5" fillId="2" borderId="17" xfId="1" applyNumberFormat="1" applyFont="1" applyFill="1" applyBorder="1" applyAlignment="1">
      <alignment wrapText="1"/>
    </xf>
    <xf numFmtId="165" fontId="3" fillId="2" borderId="18" xfId="1" applyNumberFormat="1" applyFont="1" applyFill="1" applyBorder="1" applyAlignment="1">
      <alignment wrapText="1"/>
    </xf>
    <xf numFmtId="0" fontId="5" fillId="2" borderId="17" xfId="1" applyFont="1" applyFill="1" applyBorder="1" applyAlignment="1">
      <alignment wrapText="1"/>
    </xf>
    <xf numFmtId="2" fontId="5" fillId="2" borderId="17" xfId="1" applyNumberFormat="1" applyFont="1" applyFill="1" applyBorder="1" applyAlignment="1">
      <alignment wrapText="1"/>
    </xf>
    <xf numFmtId="1" fontId="5" fillId="2" borderId="17" xfId="1" applyNumberFormat="1" applyFont="1" applyFill="1" applyBorder="1" applyAlignment="1">
      <alignment horizontal="right" wrapText="1"/>
    </xf>
    <xf numFmtId="164" fontId="5" fillId="2" borderId="17" xfId="1" applyNumberFormat="1" applyFont="1" applyFill="1" applyBorder="1" applyAlignment="1">
      <alignment horizontal="right" wrapText="1"/>
    </xf>
    <xf numFmtId="1" fontId="3" fillId="2" borderId="18" xfId="1" applyNumberFormat="1" applyFont="1" applyFill="1" applyBorder="1" applyAlignment="1">
      <alignment horizontal="right" wrapText="1"/>
    </xf>
    <xf numFmtId="0" fontId="5" fillId="2" borderId="17" xfId="1" applyFont="1" applyFill="1" applyBorder="1" applyAlignment="1">
      <alignment horizontal="right" wrapText="1"/>
    </xf>
    <xf numFmtId="4" fontId="5" fillId="2" borderId="17" xfId="1" applyNumberFormat="1" applyFont="1" applyFill="1" applyBorder="1" applyAlignment="1">
      <alignment horizontal="center" wrapText="1"/>
    </xf>
    <xf numFmtId="3" fontId="3" fillId="2" borderId="18" xfId="1" applyNumberFormat="1" applyFont="1" applyFill="1" applyBorder="1" applyAlignment="1">
      <alignment horizontal="center" wrapText="1"/>
    </xf>
    <xf numFmtId="3" fontId="5" fillId="2" borderId="17" xfId="1" applyNumberFormat="1" applyFont="1" applyFill="1" applyBorder="1" applyAlignment="1">
      <alignment horizontal="center" wrapText="1"/>
    </xf>
    <xf numFmtId="4" fontId="5" fillId="2" borderId="17" xfId="1" applyNumberFormat="1" applyFont="1" applyFill="1" applyBorder="1" applyAlignment="1">
      <alignment wrapText="1"/>
    </xf>
    <xf numFmtId="0" fontId="3" fillId="2" borderId="18" xfId="1" applyFont="1" applyFill="1" applyBorder="1" applyAlignment="1">
      <alignment horizontal="right" wrapText="1"/>
    </xf>
    <xf numFmtId="0" fontId="5" fillId="2" borderId="18" xfId="1" applyFont="1" applyFill="1" applyBorder="1" applyAlignment="1">
      <alignment wrapText="1"/>
    </xf>
    <xf numFmtId="164" fontId="5" fillId="2" borderId="18" xfId="1" applyNumberFormat="1" applyFont="1" applyFill="1" applyBorder="1" applyAlignment="1">
      <alignment wrapText="1"/>
    </xf>
    <xf numFmtId="1" fontId="5" fillId="2" borderId="18" xfId="1" applyNumberFormat="1" applyFont="1" applyFill="1" applyBorder="1" applyAlignment="1">
      <alignment wrapText="1"/>
    </xf>
    <xf numFmtId="2" fontId="5" fillId="2" borderId="18" xfId="1" applyNumberFormat="1" applyFont="1" applyFill="1" applyBorder="1" applyAlignment="1">
      <alignment wrapText="1"/>
    </xf>
    <xf numFmtId="4" fontId="5" fillId="2" borderId="19" xfId="1" applyNumberFormat="1" applyFont="1" applyFill="1" applyBorder="1" applyAlignment="1">
      <alignment wrapText="1"/>
    </xf>
    <xf numFmtId="4" fontId="5" fillId="2" borderId="20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horizontal="center"/>
    </xf>
    <xf numFmtId="49" fontId="8" fillId="0" borderId="16" xfId="2" applyNumberFormat="1" applyFont="1" applyFill="1" applyBorder="1" applyAlignment="1" applyProtection="1">
      <alignment horizontal="center" vertical="center" wrapText="1"/>
    </xf>
    <xf numFmtId="1" fontId="6" fillId="0" borderId="3" xfId="1" applyNumberFormat="1" applyFont="1" applyFill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wrapText="1"/>
    </xf>
    <xf numFmtId="1" fontId="6" fillId="0" borderId="21" xfId="1" applyNumberFormat="1" applyFont="1" applyFill="1" applyBorder="1" applyAlignment="1">
      <alignment wrapText="1"/>
    </xf>
    <xf numFmtId="0" fontId="6" fillId="0" borderId="22" xfId="1" applyFont="1" applyBorder="1" applyAlignment="1">
      <alignment wrapText="1"/>
    </xf>
    <xf numFmtId="3" fontId="6" fillId="0" borderId="21" xfId="1" applyNumberFormat="1" applyFont="1" applyBorder="1" applyAlignment="1">
      <alignment wrapText="1"/>
    </xf>
    <xf numFmtId="3" fontId="6" fillId="0" borderId="22" xfId="1" applyNumberFormat="1" applyFont="1" applyBorder="1" applyAlignment="1">
      <alignment wrapText="1"/>
    </xf>
    <xf numFmtId="1" fontId="6" fillId="0" borderId="21" xfId="1" applyNumberFormat="1" applyFont="1" applyBorder="1" applyAlignment="1">
      <alignment wrapText="1"/>
    </xf>
    <xf numFmtId="1" fontId="6" fillId="0" borderId="22" xfId="1" applyNumberFormat="1" applyFont="1" applyBorder="1" applyAlignment="1">
      <alignment wrapText="1"/>
    </xf>
    <xf numFmtId="164" fontId="6" fillId="0" borderId="21" xfId="1" applyNumberFormat="1" applyFont="1" applyBorder="1" applyAlignment="1">
      <alignment wrapText="1"/>
    </xf>
    <xf numFmtId="164" fontId="6" fillId="0" borderId="22" xfId="1" applyNumberFormat="1" applyFont="1" applyBorder="1" applyAlignment="1">
      <alignment wrapText="1"/>
    </xf>
    <xf numFmtId="165" fontId="6" fillId="0" borderId="21" xfId="1" applyNumberFormat="1" applyFont="1" applyBorder="1" applyAlignment="1">
      <alignment wrapText="1"/>
    </xf>
    <xf numFmtId="165" fontId="6" fillId="0" borderId="22" xfId="1" applyNumberFormat="1" applyFont="1" applyBorder="1" applyAlignment="1">
      <alignment wrapText="1"/>
    </xf>
    <xf numFmtId="0" fontId="6" fillId="0" borderId="21" xfId="1" applyFont="1" applyBorder="1" applyAlignment="1">
      <alignment wrapText="1"/>
    </xf>
    <xf numFmtId="2" fontId="6" fillId="0" borderId="21" xfId="1" applyNumberFormat="1" applyFont="1" applyBorder="1" applyAlignment="1">
      <alignment wrapText="1"/>
    </xf>
    <xf numFmtId="1" fontId="6" fillId="0" borderId="21" xfId="1" applyNumberFormat="1" applyFont="1" applyBorder="1" applyAlignment="1">
      <alignment horizontal="right" wrapText="1"/>
    </xf>
    <xf numFmtId="164" fontId="6" fillId="0" borderId="21" xfId="1" applyNumberFormat="1" applyFont="1" applyBorder="1" applyAlignment="1">
      <alignment horizontal="right" wrapText="1"/>
    </xf>
    <xf numFmtId="1" fontId="6" fillId="0" borderId="22" xfId="1" applyNumberFormat="1" applyFont="1" applyBorder="1" applyAlignment="1">
      <alignment horizontal="right" wrapText="1"/>
    </xf>
    <xf numFmtId="0" fontId="6" fillId="0" borderId="21" xfId="1" applyFont="1" applyBorder="1" applyAlignment="1">
      <alignment horizontal="right" wrapText="1"/>
    </xf>
    <xf numFmtId="4" fontId="6" fillId="0" borderId="21" xfId="1" applyNumberFormat="1" applyFont="1" applyBorder="1" applyAlignment="1">
      <alignment horizontal="center" wrapText="1"/>
    </xf>
    <xf numFmtId="3" fontId="6" fillId="0" borderId="22" xfId="1" applyNumberFormat="1" applyFont="1" applyBorder="1" applyAlignment="1">
      <alignment horizontal="center" wrapText="1"/>
    </xf>
    <xf numFmtId="3" fontId="6" fillId="0" borderId="21" xfId="1" applyNumberFormat="1" applyFont="1" applyBorder="1" applyAlignment="1">
      <alignment horizontal="center" wrapText="1"/>
    </xf>
    <xf numFmtId="0" fontId="6" fillId="0" borderId="22" xfId="1" applyFont="1" applyBorder="1" applyAlignment="1">
      <alignment horizontal="right" wrapText="1"/>
    </xf>
    <xf numFmtId="0" fontId="6" fillId="0" borderId="23" xfId="1" applyFont="1" applyBorder="1" applyAlignment="1">
      <alignment wrapText="1"/>
    </xf>
    <xf numFmtId="0" fontId="6" fillId="0" borderId="24" xfId="1" applyFont="1" applyBorder="1" applyAlignment="1">
      <alignment wrapText="1"/>
    </xf>
    <xf numFmtId="0" fontId="4" fillId="2" borderId="1" xfId="1" applyFont="1" applyFill="1" applyBorder="1"/>
    <xf numFmtId="0" fontId="3" fillId="2" borderId="1" xfId="1" applyFont="1" applyFill="1" applyBorder="1"/>
    <xf numFmtId="164" fontId="3" fillId="2" borderId="1" xfId="1" applyNumberFormat="1" applyFont="1" applyFill="1" applyBorder="1"/>
    <xf numFmtId="2" fontId="3" fillId="2" borderId="1" xfId="1" applyNumberFormat="1" applyFont="1" applyFill="1" applyBorder="1"/>
    <xf numFmtId="165" fontId="3" fillId="2" borderId="1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wrapText="1"/>
    </xf>
    <xf numFmtId="164" fontId="3" fillId="2" borderId="1" xfId="1" applyNumberFormat="1" applyFont="1" applyFill="1" applyBorder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right"/>
    </xf>
    <xf numFmtId="0" fontId="11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4" fontId="6" fillId="0" borderId="3" xfId="1" applyNumberFormat="1" applyFont="1" applyFill="1" applyBorder="1" applyAlignment="1">
      <alignment wrapText="1"/>
    </xf>
    <xf numFmtId="0" fontId="6" fillId="0" borderId="4" xfId="1" applyFont="1" applyFill="1" applyBorder="1" applyAlignment="1">
      <alignment wrapText="1"/>
    </xf>
    <xf numFmtId="0" fontId="6" fillId="0" borderId="3" xfId="1" applyFont="1" applyFill="1" applyBorder="1" applyAlignment="1">
      <alignment horizontal="right" wrapText="1"/>
    </xf>
    <xf numFmtId="164" fontId="6" fillId="0" borderId="3" xfId="1" applyNumberFormat="1" applyFont="1" applyFill="1" applyBorder="1" applyAlignment="1">
      <alignment horizontal="right" wrapText="1"/>
    </xf>
    <xf numFmtId="164" fontId="6" fillId="0" borderId="4" xfId="1" applyNumberFormat="1" applyFont="1" applyFill="1" applyBorder="1" applyAlignment="1">
      <alignment horizontal="right" wrapText="1"/>
    </xf>
    <xf numFmtId="0" fontId="6" fillId="0" borderId="4" xfId="1" applyFont="1" applyFill="1" applyBorder="1" applyAlignment="1">
      <alignment horizontal="right" wrapText="1"/>
    </xf>
    <xf numFmtId="4" fontId="6" fillId="0" borderId="3" xfId="1" applyNumberFormat="1" applyFont="1" applyFill="1" applyBorder="1" applyAlignment="1">
      <alignment horizontal="right" wrapText="1"/>
    </xf>
    <xf numFmtId="4" fontId="6" fillId="0" borderId="7" xfId="1" applyNumberFormat="1" applyFont="1" applyFill="1" applyBorder="1" applyAlignment="1">
      <alignment horizontal="right" wrapText="1"/>
    </xf>
    <xf numFmtId="0" fontId="6" fillId="0" borderId="8" xfId="1" applyFont="1" applyFill="1" applyBorder="1" applyAlignment="1">
      <alignment wrapText="1"/>
    </xf>
    <xf numFmtId="0" fontId="6" fillId="0" borderId="7" xfId="1" applyFont="1" applyFill="1" applyBorder="1" applyAlignment="1">
      <alignment horizontal="right" wrapText="1"/>
    </xf>
    <xf numFmtId="0" fontId="6" fillId="0" borderId="8" xfId="1" applyFont="1" applyFill="1" applyBorder="1" applyAlignment="1">
      <alignment horizontal="right" wrapText="1"/>
    </xf>
    <xf numFmtId="4" fontId="6" fillId="0" borderId="11" xfId="1" applyNumberFormat="1" applyFont="1" applyFill="1" applyBorder="1" applyAlignment="1">
      <alignment wrapText="1"/>
    </xf>
    <xf numFmtId="0" fontId="6" fillId="0" borderId="12" xfId="1" applyFont="1" applyFill="1" applyBorder="1" applyAlignment="1">
      <alignment wrapText="1"/>
    </xf>
    <xf numFmtId="0" fontId="6" fillId="0" borderId="11" xfId="1" applyFont="1" applyFill="1" applyBorder="1" applyAlignment="1">
      <alignment horizontal="right" wrapText="1"/>
    </xf>
    <xf numFmtId="0" fontId="6" fillId="0" borderId="12" xfId="1" applyFont="1" applyFill="1" applyBorder="1" applyAlignment="1">
      <alignment horizontal="right" wrapText="1"/>
    </xf>
    <xf numFmtId="0" fontId="6" fillId="0" borderId="3" xfId="1" quotePrefix="1" applyFont="1" applyFill="1" applyBorder="1" applyAlignment="1">
      <alignment horizontal="right" wrapText="1"/>
    </xf>
    <xf numFmtId="0" fontId="6" fillId="0" borderId="22" xfId="1" applyFont="1" applyFill="1" applyBorder="1" applyAlignment="1">
      <alignment wrapText="1"/>
    </xf>
    <xf numFmtId="0" fontId="6" fillId="0" borderId="21" xfId="1" applyFont="1" applyFill="1" applyBorder="1" applyAlignment="1">
      <alignment horizontal="right" wrapText="1"/>
    </xf>
    <xf numFmtId="0" fontId="6" fillId="0" borderId="22" xfId="1" applyFont="1" applyFill="1" applyBorder="1" applyAlignment="1">
      <alignment horizontal="right" wrapText="1"/>
    </xf>
    <xf numFmtId="1" fontId="6" fillId="0" borderId="3" xfId="1" applyNumberFormat="1" applyFont="1" applyFill="1" applyBorder="1" applyAlignment="1">
      <alignment horizontal="right" wrapText="1"/>
    </xf>
    <xf numFmtId="1" fontId="6" fillId="0" borderId="4" xfId="1" applyNumberFormat="1" applyFont="1" applyFill="1" applyBorder="1" applyAlignment="1">
      <alignment wrapText="1"/>
    </xf>
    <xf numFmtId="1" fontId="6" fillId="0" borderId="4" xfId="1" applyNumberFormat="1" applyFont="1" applyFill="1" applyBorder="1" applyAlignment="1">
      <alignment horizontal="right" wrapText="1"/>
    </xf>
    <xf numFmtId="1" fontId="6" fillId="0" borderId="7" xfId="1" applyNumberFormat="1" applyFont="1" applyFill="1" applyBorder="1" applyAlignment="1">
      <alignment horizontal="right" wrapText="1"/>
    </xf>
    <xf numFmtId="1" fontId="6" fillId="0" borderId="8" xfId="1" applyNumberFormat="1" applyFont="1" applyFill="1" applyBorder="1" applyAlignment="1">
      <alignment wrapText="1"/>
    </xf>
    <xf numFmtId="164" fontId="6" fillId="0" borderId="7" xfId="1" applyNumberFormat="1" applyFont="1" applyFill="1" applyBorder="1" applyAlignment="1">
      <alignment horizontal="right" wrapText="1"/>
    </xf>
    <xf numFmtId="1" fontId="6" fillId="0" borderId="8" xfId="1" applyNumberFormat="1" applyFont="1" applyFill="1" applyBorder="1" applyAlignment="1">
      <alignment horizontal="right" wrapText="1"/>
    </xf>
    <xf numFmtId="1" fontId="6" fillId="0" borderId="11" xfId="1" applyNumberFormat="1" applyFont="1" applyFill="1" applyBorder="1" applyAlignment="1">
      <alignment horizontal="right" wrapText="1"/>
    </xf>
    <xf numFmtId="1" fontId="6" fillId="0" borderId="12" xfId="1" applyNumberFormat="1" applyFont="1" applyFill="1" applyBorder="1" applyAlignment="1">
      <alignment wrapText="1"/>
    </xf>
    <xf numFmtId="164" fontId="6" fillId="0" borderId="11" xfId="1" applyNumberFormat="1" applyFont="1" applyFill="1" applyBorder="1" applyAlignment="1">
      <alignment horizontal="right" wrapText="1"/>
    </xf>
    <xf numFmtId="1" fontId="6" fillId="0" borderId="12" xfId="1" applyNumberFormat="1" applyFont="1" applyFill="1" applyBorder="1" applyAlignment="1">
      <alignment horizontal="right" wrapText="1"/>
    </xf>
    <xf numFmtId="2" fontId="6" fillId="0" borderId="3" xfId="1" applyNumberFormat="1" applyFont="1" applyFill="1" applyBorder="1" applyAlignment="1">
      <alignment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0"/>
  <sheetViews>
    <sheetView tabSelected="1" topLeftCell="AV7" zoomScale="112" zoomScaleNormal="112" workbookViewId="0">
      <selection activeCell="S30" sqref="S30"/>
    </sheetView>
  </sheetViews>
  <sheetFormatPr defaultRowHeight="15" x14ac:dyDescent="0.25"/>
  <cols>
    <col min="1" max="1" width="9.140625" style="2"/>
    <col min="2" max="2" width="79.28515625" style="2" customWidth="1"/>
    <col min="3" max="41" width="9.140625" style="2"/>
    <col min="42" max="42" width="9.28515625" style="2" bestFit="1" customWidth="1"/>
    <col min="43" max="43" width="9.5703125" style="2" bestFit="1" customWidth="1"/>
    <col min="44" max="16384" width="9.140625" style="2"/>
  </cols>
  <sheetData>
    <row r="1" spans="1:72" ht="69.75" customHeight="1" x14ac:dyDescent="0.25">
      <c r="A1" s="161" t="s">
        <v>73</v>
      </c>
      <c r="B1" s="162"/>
      <c r="C1" s="162"/>
      <c r="D1" s="162"/>
    </row>
    <row r="2" spans="1:72" ht="16.5" customHeight="1" x14ac:dyDescent="0.25">
      <c r="A2" s="163" t="s">
        <v>75</v>
      </c>
      <c r="B2" s="163"/>
      <c r="C2" s="163"/>
      <c r="D2" s="16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72" ht="15" customHeight="1" x14ac:dyDescent="0.25">
      <c r="A3" s="163" t="s">
        <v>74</v>
      </c>
      <c r="B3" s="163"/>
      <c r="C3" s="163"/>
      <c r="D3" s="16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72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72" ht="242.25" customHeight="1" thickBot="1" x14ac:dyDescent="0.3">
      <c r="A5" s="164" t="s">
        <v>0</v>
      </c>
      <c r="B5" s="164" t="s">
        <v>1</v>
      </c>
      <c r="C5" s="159" t="s">
        <v>2</v>
      </c>
      <c r="D5" s="159" t="s">
        <v>3</v>
      </c>
      <c r="E5" s="159"/>
      <c r="F5" s="159" t="s">
        <v>4</v>
      </c>
      <c r="G5" s="159"/>
      <c r="H5" s="159" t="s">
        <v>5</v>
      </c>
      <c r="I5" s="159"/>
      <c r="J5" s="159" t="s">
        <v>6</v>
      </c>
      <c r="K5" s="159"/>
      <c r="L5" s="159" t="s">
        <v>7</v>
      </c>
      <c r="M5" s="159"/>
      <c r="N5" s="159" t="s">
        <v>8</v>
      </c>
      <c r="O5" s="159"/>
      <c r="P5" s="159" t="s">
        <v>9</v>
      </c>
      <c r="Q5" s="159"/>
      <c r="R5" s="159" t="s">
        <v>10</v>
      </c>
      <c r="S5" s="159"/>
      <c r="T5" s="159" t="s">
        <v>11</v>
      </c>
      <c r="U5" s="159"/>
      <c r="V5" s="159" t="s">
        <v>12</v>
      </c>
      <c r="W5" s="159"/>
      <c r="X5" s="159" t="s">
        <v>13</v>
      </c>
      <c r="Y5" s="159"/>
      <c r="Z5" s="159" t="s">
        <v>14</v>
      </c>
      <c r="AA5" s="159"/>
      <c r="AB5" s="159" t="s">
        <v>15</v>
      </c>
      <c r="AC5" s="159"/>
      <c r="AD5" s="159" t="s">
        <v>16</v>
      </c>
      <c r="AE5" s="159"/>
      <c r="AF5" s="159" t="s">
        <v>17</v>
      </c>
      <c r="AG5" s="159"/>
      <c r="AH5" s="159" t="s">
        <v>18</v>
      </c>
      <c r="AI5" s="159"/>
      <c r="AJ5" s="159" t="s">
        <v>19</v>
      </c>
      <c r="AK5" s="159"/>
      <c r="AL5" s="159" t="s">
        <v>20</v>
      </c>
      <c r="AM5" s="159"/>
      <c r="AN5" s="160" t="s">
        <v>21</v>
      </c>
      <c r="AO5" s="160"/>
      <c r="AP5" s="159" t="s">
        <v>22</v>
      </c>
      <c r="AQ5" s="159"/>
      <c r="AR5" s="159" t="s">
        <v>23</v>
      </c>
      <c r="AS5" s="159"/>
      <c r="AT5" s="159" t="s">
        <v>24</v>
      </c>
      <c r="AU5" s="159"/>
      <c r="AV5" s="159" t="s">
        <v>25</v>
      </c>
      <c r="AW5" s="159"/>
      <c r="AX5" s="159" t="s">
        <v>26</v>
      </c>
      <c r="AY5" s="159"/>
      <c r="AZ5" s="159" t="s">
        <v>27</v>
      </c>
      <c r="BA5" s="159"/>
      <c r="BB5" s="159" t="s">
        <v>28</v>
      </c>
      <c r="BC5" s="159"/>
      <c r="BD5" s="159" t="s">
        <v>29</v>
      </c>
      <c r="BE5" s="159"/>
      <c r="BF5" s="159" t="s">
        <v>30</v>
      </c>
      <c r="BG5" s="159"/>
      <c r="BH5" s="159" t="s">
        <v>31</v>
      </c>
      <c r="BI5" s="159"/>
      <c r="BJ5" s="160" t="s">
        <v>32</v>
      </c>
      <c r="BK5" s="160"/>
      <c r="BL5" s="159" t="s">
        <v>33</v>
      </c>
      <c r="BM5" s="159"/>
      <c r="BN5" s="159" t="s">
        <v>34</v>
      </c>
      <c r="BO5" s="159"/>
      <c r="BP5" s="160" t="s">
        <v>35</v>
      </c>
      <c r="BQ5" s="160"/>
      <c r="BR5" s="158" t="s">
        <v>36</v>
      </c>
      <c r="BS5" s="158"/>
      <c r="BT5" s="158"/>
    </row>
    <row r="6" spans="1:72" ht="26.25" thickBot="1" x14ac:dyDescent="0.3">
      <c r="A6" s="164"/>
      <c r="B6" s="164"/>
      <c r="C6" s="159"/>
      <c r="D6" s="3" t="s">
        <v>37</v>
      </c>
      <c r="E6" s="3" t="s">
        <v>38</v>
      </c>
      <c r="F6" s="3" t="s">
        <v>37</v>
      </c>
      <c r="G6" s="3" t="s">
        <v>38</v>
      </c>
      <c r="H6" s="3" t="s">
        <v>37</v>
      </c>
      <c r="I6" s="3" t="s">
        <v>38</v>
      </c>
      <c r="J6" s="3" t="s">
        <v>37</v>
      </c>
      <c r="K6" s="3" t="s">
        <v>38</v>
      </c>
      <c r="L6" s="3" t="s">
        <v>37</v>
      </c>
      <c r="M6" s="3" t="s">
        <v>38</v>
      </c>
      <c r="N6" s="3" t="s">
        <v>37</v>
      </c>
      <c r="O6" s="3" t="s">
        <v>38</v>
      </c>
      <c r="P6" s="3" t="s">
        <v>37</v>
      </c>
      <c r="Q6" s="3" t="s">
        <v>38</v>
      </c>
      <c r="R6" s="3" t="s">
        <v>37</v>
      </c>
      <c r="S6" s="3" t="s">
        <v>38</v>
      </c>
      <c r="T6" s="3" t="s">
        <v>37</v>
      </c>
      <c r="U6" s="3" t="s">
        <v>38</v>
      </c>
      <c r="V6" s="3" t="s">
        <v>37</v>
      </c>
      <c r="W6" s="3" t="s">
        <v>38</v>
      </c>
      <c r="X6" s="4" t="s">
        <v>37</v>
      </c>
      <c r="Y6" s="3" t="s">
        <v>38</v>
      </c>
      <c r="Z6" s="3" t="s">
        <v>37</v>
      </c>
      <c r="AA6" s="3" t="s">
        <v>38</v>
      </c>
      <c r="AB6" s="3" t="s">
        <v>37</v>
      </c>
      <c r="AC6" s="3" t="s">
        <v>38</v>
      </c>
      <c r="AD6" s="3" t="s">
        <v>37</v>
      </c>
      <c r="AE6" s="3" t="s">
        <v>38</v>
      </c>
      <c r="AF6" s="3" t="s">
        <v>37</v>
      </c>
      <c r="AG6" s="3" t="s">
        <v>38</v>
      </c>
      <c r="AH6" s="3" t="s">
        <v>37</v>
      </c>
      <c r="AI6" s="3" t="s">
        <v>38</v>
      </c>
      <c r="AJ6" s="3" t="s">
        <v>37</v>
      </c>
      <c r="AK6" s="3" t="s">
        <v>38</v>
      </c>
      <c r="AL6" s="3" t="s">
        <v>37</v>
      </c>
      <c r="AM6" s="3" t="s">
        <v>38</v>
      </c>
      <c r="AN6" s="3" t="s">
        <v>37</v>
      </c>
      <c r="AO6" s="3" t="s">
        <v>38</v>
      </c>
      <c r="AP6" s="3" t="s">
        <v>37</v>
      </c>
      <c r="AQ6" s="3" t="s">
        <v>38</v>
      </c>
      <c r="AR6" s="3" t="s">
        <v>37</v>
      </c>
      <c r="AS6" s="3" t="s">
        <v>38</v>
      </c>
      <c r="AT6" s="3" t="s">
        <v>37</v>
      </c>
      <c r="AU6" s="3" t="s">
        <v>38</v>
      </c>
      <c r="AV6" s="3" t="s">
        <v>37</v>
      </c>
      <c r="AW6" s="3" t="s">
        <v>38</v>
      </c>
      <c r="AX6" s="3" t="s">
        <v>37</v>
      </c>
      <c r="AY6" s="3" t="s">
        <v>38</v>
      </c>
      <c r="AZ6" s="3" t="s">
        <v>37</v>
      </c>
      <c r="BA6" s="3" t="s">
        <v>38</v>
      </c>
      <c r="BB6" s="3" t="s">
        <v>37</v>
      </c>
      <c r="BC6" s="3" t="s">
        <v>38</v>
      </c>
      <c r="BD6" s="3" t="s">
        <v>37</v>
      </c>
      <c r="BE6" s="3" t="s">
        <v>38</v>
      </c>
      <c r="BF6" s="3" t="s">
        <v>37</v>
      </c>
      <c r="BG6" s="3" t="s">
        <v>38</v>
      </c>
      <c r="BH6" s="3" t="s">
        <v>37</v>
      </c>
      <c r="BI6" s="3" t="s">
        <v>38</v>
      </c>
      <c r="BJ6" s="3" t="s">
        <v>37</v>
      </c>
      <c r="BK6" s="3" t="s">
        <v>38</v>
      </c>
      <c r="BL6" s="3" t="s">
        <v>37</v>
      </c>
      <c r="BM6" s="3" t="s">
        <v>38</v>
      </c>
      <c r="BN6" s="3" t="s">
        <v>37</v>
      </c>
      <c r="BO6" s="3" t="s">
        <v>38</v>
      </c>
      <c r="BP6" s="3" t="s">
        <v>37</v>
      </c>
      <c r="BQ6" s="3" t="s">
        <v>38</v>
      </c>
      <c r="BR6" s="5" t="s">
        <v>38</v>
      </c>
      <c r="BS6" s="5" t="s">
        <v>39</v>
      </c>
      <c r="BT6" s="5" t="s">
        <v>40</v>
      </c>
    </row>
    <row r="7" spans="1:72" ht="15.75" thickBot="1" x14ac:dyDescent="0.3">
      <c r="A7" s="6"/>
      <c r="B7" s="7" t="s">
        <v>41</v>
      </c>
      <c r="C7" s="8"/>
      <c r="D7" s="8"/>
      <c r="E7" s="9">
        <f>SUM(E12:E15)</f>
        <v>20</v>
      </c>
      <c r="F7" s="8"/>
      <c r="G7" s="10">
        <f>SUM(G12:G15)</f>
        <v>20</v>
      </c>
      <c r="H7" s="8"/>
      <c r="I7" s="10">
        <f>SUM(I12:I15)</f>
        <v>18</v>
      </c>
      <c r="J7" s="8"/>
      <c r="K7" s="11">
        <f>SUM(K12:K15)</f>
        <v>37.012385554508413</v>
      </c>
      <c r="L7" s="8"/>
      <c r="M7" s="10">
        <f>SUM(M12:M15)</f>
        <v>31.3</v>
      </c>
      <c r="N7" s="8"/>
      <c r="O7" s="10">
        <f>SUM(O12:O15)</f>
        <v>35</v>
      </c>
      <c r="P7" s="8"/>
      <c r="Q7" s="10">
        <f>SUM(Q12:Q15)</f>
        <v>19</v>
      </c>
      <c r="R7" s="8"/>
      <c r="S7" s="10">
        <f>SUM(S12:S15)</f>
        <v>20</v>
      </c>
      <c r="T7" s="8"/>
      <c r="U7" s="10">
        <f>SUM(U12:U15)</f>
        <v>20</v>
      </c>
      <c r="V7" s="8"/>
      <c r="W7" s="10">
        <f>SUM(W12:W15)</f>
        <v>20</v>
      </c>
      <c r="X7" s="12"/>
      <c r="Y7" s="10">
        <f>SUM(Y12:Y15)</f>
        <v>5</v>
      </c>
      <c r="Z7" s="8"/>
      <c r="AA7" s="10">
        <f>SUM(AA12:AA15)</f>
        <v>10</v>
      </c>
      <c r="AB7" s="8"/>
      <c r="AC7" s="10">
        <f>SUM(AC12:AC15)</f>
        <v>10</v>
      </c>
      <c r="AD7" s="8"/>
      <c r="AE7" s="10">
        <f>SUM(AE12:AE15)</f>
        <v>5</v>
      </c>
      <c r="AF7" s="8"/>
      <c r="AG7" s="10">
        <f>SUM(AG12:AG15)</f>
        <v>0</v>
      </c>
      <c r="AH7" s="8"/>
      <c r="AI7" s="10">
        <f>SUM(AI12:AI15)</f>
        <v>20</v>
      </c>
      <c r="AJ7" s="8"/>
      <c r="AK7" s="10">
        <f>SUM(AK12:AK15)</f>
        <v>35</v>
      </c>
      <c r="AL7" s="8"/>
      <c r="AM7" s="10">
        <f>SUM(AM12:AM15)</f>
        <v>16.8</v>
      </c>
      <c r="AN7" s="8"/>
      <c r="AO7" s="10">
        <f>SUM(AO12:AO15)</f>
        <v>5</v>
      </c>
      <c r="AP7" s="8"/>
      <c r="AQ7" s="13">
        <f>SUM(AQ12:AQ15)</f>
        <v>0</v>
      </c>
      <c r="AR7" s="14"/>
      <c r="AS7" s="13">
        <f>SUM(AS12:AS15)</f>
        <v>0</v>
      </c>
      <c r="AT7" s="15"/>
      <c r="AU7" s="13">
        <f>SUM(AU12:AU15)</f>
        <v>0</v>
      </c>
      <c r="AV7" s="14"/>
      <c r="AW7" s="13">
        <f>SUM(AW12:AW15)</f>
        <v>40</v>
      </c>
      <c r="AX7" s="14"/>
      <c r="AY7" s="13">
        <f>SUM(AY12:AY15)</f>
        <v>25</v>
      </c>
      <c r="AZ7" s="14"/>
      <c r="BA7" s="16">
        <f>SUM(BA12:BA15)</f>
        <v>16.7</v>
      </c>
      <c r="BB7" s="14"/>
      <c r="BC7" s="16">
        <f>SUM(BC12:BC15)</f>
        <v>40</v>
      </c>
      <c r="BD7" s="14"/>
      <c r="BE7" s="16">
        <f>SUM(BE12:BE15)</f>
        <v>40</v>
      </c>
      <c r="BF7" s="14"/>
      <c r="BG7" s="16">
        <f>SUM(BG12:BG15)</f>
        <v>20</v>
      </c>
      <c r="BH7" s="14"/>
      <c r="BI7" s="16">
        <f>SUM(BI12:BI15)</f>
        <v>12</v>
      </c>
      <c r="BJ7" s="14"/>
      <c r="BK7" s="17">
        <f>SUM(BK12:BK15)</f>
        <v>1.2</v>
      </c>
      <c r="BL7" s="14"/>
      <c r="BM7" s="17">
        <f>SUM(BM12:BM15)</f>
        <v>20</v>
      </c>
      <c r="BN7" s="14"/>
      <c r="BO7" s="17">
        <f>SUM(BO12:BO15)</f>
        <v>19.5</v>
      </c>
      <c r="BP7" s="14"/>
      <c r="BQ7" s="17">
        <f>SUM(BQ12:BQ15)</f>
        <v>20</v>
      </c>
      <c r="BR7" s="18">
        <f>SUM(BR12:BR15)</f>
        <v>601.51238555450846</v>
      </c>
      <c r="BS7" s="19"/>
      <c r="BT7" s="7"/>
    </row>
    <row r="8" spans="1:72" ht="15.75" customHeight="1" thickBot="1" x14ac:dyDescent="0.3">
      <c r="A8" s="20">
        <v>1</v>
      </c>
      <c r="B8" s="21" t="s">
        <v>42</v>
      </c>
      <c r="C8" s="22" t="s">
        <v>43</v>
      </c>
      <c r="D8" s="23">
        <v>0</v>
      </c>
      <c r="E8" s="24">
        <v>5</v>
      </c>
      <c r="F8" s="25">
        <v>100</v>
      </c>
      <c r="G8" s="26">
        <v>5</v>
      </c>
      <c r="H8" s="23">
        <v>17</v>
      </c>
      <c r="I8" s="27">
        <v>0</v>
      </c>
      <c r="J8" s="28">
        <v>90.538302737766514</v>
      </c>
      <c r="K8" s="29">
        <v>0</v>
      </c>
      <c r="L8" s="30">
        <v>97.133380131785245</v>
      </c>
      <c r="M8" s="31">
        <v>1.7</v>
      </c>
      <c r="N8" s="28">
        <v>97.392133898021271</v>
      </c>
      <c r="O8" s="24">
        <v>0</v>
      </c>
      <c r="P8" s="28">
        <v>96.098753930359848</v>
      </c>
      <c r="Q8" s="29">
        <v>0</v>
      </c>
      <c r="R8" s="32">
        <v>0</v>
      </c>
      <c r="S8" s="27">
        <v>5</v>
      </c>
      <c r="T8" s="23">
        <v>0</v>
      </c>
      <c r="U8" s="27">
        <v>5</v>
      </c>
      <c r="V8" s="33">
        <v>0</v>
      </c>
      <c r="W8" s="29">
        <v>5</v>
      </c>
      <c r="X8" s="184" t="s">
        <v>44</v>
      </c>
      <c r="Y8" s="185">
        <v>0</v>
      </c>
      <c r="Z8" s="168" t="s">
        <v>44</v>
      </c>
      <c r="AA8" s="186">
        <v>0</v>
      </c>
      <c r="AB8" s="167" t="s">
        <v>44</v>
      </c>
      <c r="AC8" s="27">
        <v>0</v>
      </c>
      <c r="AD8" s="35" t="s">
        <v>77</v>
      </c>
      <c r="AE8" s="36">
        <v>0</v>
      </c>
      <c r="AF8" s="37">
        <v>0</v>
      </c>
      <c r="AG8" s="36">
        <v>0</v>
      </c>
      <c r="AH8" s="35" t="s">
        <v>78</v>
      </c>
      <c r="AI8" s="36">
        <v>5</v>
      </c>
      <c r="AJ8" s="28">
        <v>97.030149406571525</v>
      </c>
      <c r="AK8" s="24">
        <v>10</v>
      </c>
      <c r="AL8" s="28">
        <v>94.245645175150699</v>
      </c>
      <c r="AM8" s="29">
        <v>4.3</v>
      </c>
      <c r="AN8" s="165">
        <v>5.3993591455496075</v>
      </c>
      <c r="AO8" s="166">
        <v>2.6</v>
      </c>
      <c r="AP8" s="167" t="s">
        <v>44</v>
      </c>
      <c r="AQ8" s="166"/>
      <c r="AR8" s="168">
        <v>0</v>
      </c>
      <c r="AS8" s="169">
        <v>0</v>
      </c>
      <c r="AT8" s="167" t="s">
        <v>44</v>
      </c>
      <c r="AU8" s="170"/>
      <c r="AV8" s="28">
        <v>99.997449473528548</v>
      </c>
      <c r="AW8" s="24">
        <v>10</v>
      </c>
      <c r="AX8" s="28">
        <v>-7.6743358849808798</v>
      </c>
      <c r="AY8" s="24">
        <v>10</v>
      </c>
      <c r="AZ8" s="28">
        <v>97.955706984667799</v>
      </c>
      <c r="BA8" s="29">
        <v>2.5</v>
      </c>
      <c r="BB8" s="38">
        <v>0</v>
      </c>
      <c r="BC8" s="27">
        <v>10</v>
      </c>
      <c r="BD8" s="23">
        <v>0</v>
      </c>
      <c r="BE8" s="27">
        <v>10</v>
      </c>
      <c r="BF8" s="33">
        <v>0</v>
      </c>
      <c r="BG8" s="42">
        <v>5</v>
      </c>
      <c r="BH8" s="28">
        <v>105.58403313236136</v>
      </c>
      <c r="BI8" s="29">
        <v>3.7</v>
      </c>
      <c r="BJ8" s="43">
        <v>12.765005511410196</v>
      </c>
      <c r="BK8" s="44">
        <v>5</v>
      </c>
      <c r="BL8" s="32">
        <v>100</v>
      </c>
      <c r="BM8" s="24">
        <v>5</v>
      </c>
      <c r="BN8" s="28">
        <v>17.572762792101575</v>
      </c>
      <c r="BO8" s="29">
        <v>4.5</v>
      </c>
      <c r="BP8" s="28">
        <v>96.91802976988555</v>
      </c>
      <c r="BQ8" s="29">
        <v>5</v>
      </c>
      <c r="BR8" s="45">
        <f>E8+G8+I8+K8+M8+O8+Q8+S8+U8+W8+Y8+AA8+AC8+AE8+AG8+AI8+AK8+AM8+AO8+AQ8+AS8+AU8+AW8+AY8+BA8+BC8+BE8+BG8+BI8+BK8+BM8+BO8+BQ8</f>
        <v>119.3</v>
      </c>
      <c r="BS8" s="46">
        <v>28</v>
      </c>
      <c r="BT8" s="47">
        <f t="shared" ref="BT8:BT15" si="0">BR8/BS8</f>
        <v>4.2607142857142852</v>
      </c>
    </row>
    <row r="9" spans="1:72" ht="16.5" customHeight="1" thickBot="1" x14ac:dyDescent="0.3">
      <c r="A9" s="20">
        <f t="shared" ref="A9:A12" si="1">A8+1</f>
        <v>2</v>
      </c>
      <c r="B9" s="21" t="s">
        <v>45</v>
      </c>
      <c r="C9" s="22" t="s">
        <v>46</v>
      </c>
      <c r="D9" s="23">
        <v>0</v>
      </c>
      <c r="E9" s="24">
        <v>5</v>
      </c>
      <c r="F9" s="25">
        <v>100</v>
      </c>
      <c r="G9" s="26">
        <v>5</v>
      </c>
      <c r="H9" s="23">
        <v>2</v>
      </c>
      <c r="I9" s="27">
        <v>5</v>
      </c>
      <c r="J9" s="28">
        <v>100</v>
      </c>
      <c r="K9" s="29">
        <v>10</v>
      </c>
      <c r="L9" s="30">
        <v>98.406492082880987</v>
      </c>
      <c r="M9" s="31">
        <v>5.4</v>
      </c>
      <c r="N9" s="28">
        <v>39.937174150610034</v>
      </c>
      <c r="O9" s="24">
        <v>5</v>
      </c>
      <c r="P9" s="28">
        <v>96.739130434782609</v>
      </c>
      <c r="Q9" s="29">
        <v>0.8</v>
      </c>
      <c r="R9" s="32">
        <v>0</v>
      </c>
      <c r="S9" s="27">
        <v>5</v>
      </c>
      <c r="T9" s="23">
        <v>0</v>
      </c>
      <c r="U9" s="27">
        <v>5</v>
      </c>
      <c r="V9" s="33">
        <v>0</v>
      </c>
      <c r="W9" s="29">
        <v>5</v>
      </c>
      <c r="X9" s="184" t="s">
        <v>44</v>
      </c>
      <c r="Y9" s="185">
        <v>0</v>
      </c>
      <c r="Z9" s="168" t="s">
        <v>44</v>
      </c>
      <c r="AA9" s="186">
        <v>0</v>
      </c>
      <c r="AB9" s="167" t="s">
        <v>44</v>
      </c>
      <c r="AC9" s="27">
        <v>0</v>
      </c>
      <c r="AD9" s="35" t="s">
        <v>77</v>
      </c>
      <c r="AE9" s="36">
        <v>0</v>
      </c>
      <c r="AF9" s="37">
        <v>0</v>
      </c>
      <c r="AG9" s="36">
        <v>0</v>
      </c>
      <c r="AH9" s="35" t="s">
        <v>77</v>
      </c>
      <c r="AI9" s="36">
        <v>0</v>
      </c>
      <c r="AJ9" s="28">
        <v>99.998404345510465</v>
      </c>
      <c r="AK9" s="24">
        <v>10</v>
      </c>
      <c r="AL9" s="28">
        <v>99.455297202641773</v>
      </c>
      <c r="AM9" s="29">
        <v>4.9000000000000004</v>
      </c>
      <c r="AN9" s="171" t="s">
        <v>44</v>
      </c>
      <c r="AO9" s="166">
        <v>0</v>
      </c>
      <c r="AP9" s="167" t="s">
        <v>44</v>
      </c>
      <c r="AQ9" s="166"/>
      <c r="AR9" s="167" t="s">
        <v>44</v>
      </c>
      <c r="AS9" s="170"/>
      <c r="AT9" s="167" t="s">
        <v>44</v>
      </c>
      <c r="AU9" s="170"/>
      <c r="AV9" s="28">
        <v>93.335123591359533</v>
      </c>
      <c r="AW9" s="24">
        <v>5</v>
      </c>
      <c r="AX9" s="28">
        <v>46.541331409871802</v>
      </c>
      <c r="AY9" s="24">
        <v>5</v>
      </c>
      <c r="AZ9" s="28">
        <v>97.919556171983359</v>
      </c>
      <c r="BA9" s="29">
        <v>2.4</v>
      </c>
      <c r="BB9" s="38">
        <v>0</v>
      </c>
      <c r="BC9" s="27">
        <v>10</v>
      </c>
      <c r="BD9" s="23">
        <v>0</v>
      </c>
      <c r="BE9" s="27">
        <v>10</v>
      </c>
      <c r="BF9" s="33">
        <v>1.9720297638448969E-2</v>
      </c>
      <c r="BG9" s="42">
        <v>5</v>
      </c>
      <c r="BH9" s="28">
        <v>90.89396207390827</v>
      </c>
      <c r="BI9" s="29">
        <v>2.8</v>
      </c>
      <c r="BJ9" s="43">
        <v>0</v>
      </c>
      <c r="BK9" s="44">
        <v>0</v>
      </c>
      <c r="BL9" s="32">
        <v>0</v>
      </c>
      <c r="BM9" s="24">
        <v>0</v>
      </c>
      <c r="BN9" s="39" t="s">
        <v>44</v>
      </c>
      <c r="BO9" s="40">
        <v>0</v>
      </c>
      <c r="BP9" s="28">
        <v>99.737367856358262</v>
      </c>
      <c r="BQ9" s="29">
        <v>5</v>
      </c>
      <c r="BR9" s="45">
        <f t="shared" ref="BR9:BR15" si="2">E9+G9+I9+K9+M9+O9+Q9+S9+U9+W9+Y9+AA9+AC9+AE9+AG9+AI9+AK9+AM9+AO9+AQ9+AS9+AU9+AW9+AY9+BA9+BC9+BE9+BG9+BI9+BK9+BM9+BO9+BQ9</f>
        <v>111.3</v>
      </c>
      <c r="BS9" s="46">
        <v>26</v>
      </c>
      <c r="BT9" s="47">
        <f t="shared" si="0"/>
        <v>4.2807692307692307</v>
      </c>
    </row>
    <row r="10" spans="1:72" ht="27" customHeight="1" thickBot="1" x14ac:dyDescent="0.3">
      <c r="A10" s="20">
        <v>3</v>
      </c>
      <c r="B10" s="21" t="s">
        <v>47</v>
      </c>
      <c r="C10" s="22" t="s">
        <v>48</v>
      </c>
      <c r="D10" s="23">
        <v>0</v>
      </c>
      <c r="E10" s="24">
        <v>5</v>
      </c>
      <c r="F10" s="25">
        <v>100</v>
      </c>
      <c r="G10" s="26">
        <v>5</v>
      </c>
      <c r="H10" s="23">
        <v>55</v>
      </c>
      <c r="I10" s="27">
        <v>0</v>
      </c>
      <c r="J10" s="28">
        <v>94.700486825118801</v>
      </c>
      <c r="K10" s="29">
        <v>4.3989825207848394</v>
      </c>
      <c r="L10" s="30">
        <v>96.54676200269094</v>
      </c>
      <c r="M10" s="31">
        <v>0</v>
      </c>
      <c r="N10" s="28">
        <v>389.82387990950087</v>
      </c>
      <c r="O10" s="24">
        <v>0</v>
      </c>
      <c r="P10" s="28">
        <v>99.424083769633512</v>
      </c>
      <c r="Q10" s="29">
        <v>4.3</v>
      </c>
      <c r="R10" s="32">
        <v>0</v>
      </c>
      <c r="S10" s="27">
        <v>5</v>
      </c>
      <c r="T10" s="23">
        <v>0</v>
      </c>
      <c r="U10" s="27">
        <v>5</v>
      </c>
      <c r="V10" s="33">
        <v>8.1852136733376851E-2</v>
      </c>
      <c r="W10" s="29">
        <v>5</v>
      </c>
      <c r="X10" s="184">
        <v>0</v>
      </c>
      <c r="Y10" s="185">
        <v>5</v>
      </c>
      <c r="Z10" s="168">
        <v>-2.1611087078861058</v>
      </c>
      <c r="AA10" s="186">
        <v>10</v>
      </c>
      <c r="AB10" s="167">
        <v>0</v>
      </c>
      <c r="AC10" s="27">
        <v>10</v>
      </c>
      <c r="AD10" s="35" t="s">
        <v>77</v>
      </c>
      <c r="AE10" s="36">
        <v>0</v>
      </c>
      <c r="AF10" s="37">
        <v>0</v>
      </c>
      <c r="AG10" s="36">
        <v>0</v>
      </c>
      <c r="AH10" s="35" t="s">
        <v>77</v>
      </c>
      <c r="AI10" s="36">
        <v>0</v>
      </c>
      <c r="AJ10" s="28">
        <v>96.89256315443653</v>
      </c>
      <c r="AK10" s="24">
        <v>10</v>
      </c>
      <c r="AL10" s="28">
        <v>96.17181852990926</v>
      </c>
      <c r="AM10" s="29">
        <v>4.5</v>
      </c>
      <c r="AN10" s="165">
        <v>8.5205844710986014</v>
      </c>
      <c r="AO10" s="166">
        <v>4.2</v>
      </c>
      <c r="AP10" s="167" t="s">
        <v>44</v>
      </c>
      <c r="AQ10" s="166"/>
      <c r="AR10" s="167" t="s">
        <v>44</v>
      </c>
      <c r="AS10" s="170"/>
      <c r="AT10" s="167" t="s">
        <v>44</v>
      </c>
      <c r="AU10" s="170"/>
      <c r="AV10" s="28">
        <v>98.413822731987452</v>
      </c>
      <c r="AW10" s="24">
        <v>10</v>
      </c>
      <c r="AX10" s="28">
        <v>16.219108589367085</v>
      </c>
      <c r="AY10" s="24">
        <v>10</v>
      </c>
      <c r="AZ10" s="28">
        <v>96.846011131725419</v>
      </c>
      <c r="BA10" s="29">
        <v>0</v>
      </c>
      <c r="BB10" s="38">
        <v>0</v>
      </c>
      <c r="BC10" s="27">
        <v>10</v>
      </c>
      <c r="BD10" s="23">
        <v>0</v>
      </c>
      <c r="BE10" s="27">
        <v>10</v>
      </c>
      <c r="BF10" s="33">
        <v>0</v>
      </c>
      <c r="BG10" s="42">
        <v>5</v>
      </c>
      <c r="BH10" s="33">
        <v>103.59511522107874</v>
      </c>
      <c r="BI10" s="29">
        <v>3.9</v>
      </c>
      <c r="BJ10" s="43">
        <v>0.278108282235697</v>
      </c>
      <c r="BK10" s="44">
        <v>0.1</v>
      </c>
      <c r="BL10" s="32">
        <v>0</v>
      </c>
      <c r="BM10" s="24">
        <v>0</v>
      </c>
      <c r="BN10" s="39" t="s">
        <v>44</v>
      </c>
      <c r="BO10" s="40">
        <v>0</v>
      </c>
      <c r="BP10" s="28">
        <v>98.993009623838162</v>
      </c>
      <c r="BQ10" s="29">
        <v>5</v>
      </c>
      <c r="BR10" s="45">
        <f t="shared" si="2"/>
        <v>131.39898252078484</v>
      </c>
      <c r="BS10" s="46">
        <v>30</v>
      </c>
      <c r="BT10" s="47">
        <f>BR10/BS10</f>
        <v>4.3799660840261616</v>
      </c>
    </row>
    <row r="11" spans="1:72" ht="15.75" thickBot="1" x14ac:dyDescent="0.3">
      <c r="A11" s="20">
        <v>4</v>
      </c>
      <c r="B11" s="21" t="s">
        <v>49</v>
      </c>
      <c r="C11" s="22" t="s">
        <v>50</v>
      </c>
      <c r="D11" s="50">
        <v>0</v>
      </c>
      <c r="E11" s="51">
        <v>5</v>
      </c>
      <c r="F11" s="52">
        <v>100</v>
      </c>
      <c r="G11" s="53">
        <v>5</v>
      </c>
      <c r="H11" s="50">
        <v>1</v>
      </c>
      <c r="I11" s="54">
        <v>5</v>
      </c>
      <c r="J11" s="55">
        <v>100</v>
      </c>
      <c r="K11" s="56">
        <v>10</v>
      </c>
      <c r="L11" s="57">
        <v>97.494401814949541</v>
      </c>
      <c r="M11" s="58">
        <v>2.7</v>
      </c>
      <c r="N11" s="55">
        <v>28.34588433817779</v>
      </c>
      <c r="O11" s="51">
        <v>10</v>
      </c>
      <c r="P11" s="55">
        <v>100</v>
      </c>
      <c r="Q11" s="56">
        <v>5</v>
      </c>
      <c r="R11" s="59">
        <v>0</v>
      </c>
      <c r="S11" s="54">
        <v>5</v>
      </c>
      <c r="T11" s="50">
        <v>0</v>
      </c>
      <c r="U11" s="54">
        <v>5</v>
      </c>
      <c r="V11" s="60">
        <v>0</v>
      </c>
      <c r="W11" s="56">
        <v>5</v>
      </c>
      <c r="X11" s="187" t="s">
        <v>44</v>
      </c>
      <c r="Y11" s="188">
        <v>0</v>
      </c>
      <c r="Z11" s="189" t="s">
        <v>44</v>
      </c>
      <c r="AA11" s="190">
        <v>0</v>
      </c>
      <c r="AB11" s="174" t="s">
        <v>44</v>
      </c>
      <c r="AC11" s="54">
        <v>0</v>
      </c>
      <c r="AD11" s="61" t="s">
        <v>77</v>
      </c>
      <c r="AE11" s="62">
        <v>0</v>
      </c>
      <c r="AF11" s="63">
        <v>0</v>
      </c>
      <c r="AG11" s="62">
        <v>0</v>
      </c>
      <c r="AH11" s="61" t="s">
        <v>77</v>
      </c>
      <c r="AI11" s="62">
        <v>0</v>
      </c>
      <c r="AJ11" s="55">
        <v>59.664288856891446</v>
      </c>
      <c r="AK11" s="51">
        <v>5</v>
      </c>
      <c r="AL11" s="55">
        <v>58.642053035757144</v>
      </c>
      <c r="AM11" s="56">
        <v>0</v>
      </c>
      <c r="AN11" s="172" t="s">
        <v>44</v>
      </c>
      <c r="AO11" s="173">
        <v>0</v>
      </c>
      <c r="AP11" s="174" t="s">
        <v>44</v>
      </c>
      <c r="AQ11" s="173"/>
      <c r="AR11" s="174" t="s">
        <v>44</v>
      </c>
      <c r="AS11" s="175"/>
      <c r="AT11" s="174" t="s">
        <v>44</v>
      </c>
      <c r="AU11" s="175"/>
      <c r="AV11" s="55">
        <v>97.580737288244663</v>
      </c>
      <c r="AW11" s="51">
        <v>10</v>
      </c>
      <c r="AX11" s="55">
        <v>15.218408749601103</v>
      </c>
      <c r="AY11" s="51">
        <v>10</v>
      </c>
      <c r="AZ11" s="55">
        <v>97.794117647058826</v>
      </c>
      <c r="BA11" s="56">
        <v>2.1</v>
      </c>
      <c r="BB11" s="64">
        <v>0</v>
      </c>
      <c r="BC11" s="54">
        <v>10</v>
      </c>
      <c r="BD11" s="50">
        <v>0</v>
      </c>
      <c r="BE11" s="54">
        <v>10</v>
      </c>
      <c r="BF11" s="60">
        <v>0</v>
      </c>
      <c r="BG11" s="65">
        <v>5</v>
      </c>
      <c r="BH11" s="60">
        <v>42.640846565339217</v>
      </c>
      <c r="BI11" s="56">
        <v>3.1</v>
      </c>
      <c r="BJ11" s="66">
        <v>8.2870727464370439</v>
      </c>
      <c r="BK11" s="67">
        <v>3.2</v>
      </c>
      <c r="BL11" s="59">
        <v>100</v>
      </c>
      <c r="BM11" s="51">
        <v>5</v>
      </c>
      <c r="BN11" s="55">
        <v>174.50292238528598</v>
      </c>
      <c r="BO11" s="56">
        <v>0</v>
      </c>
      <c r="BP11" s="55">
        <v>97.573299891253086</v>
      </c>
      <c r="BQ11" s="56">
        <v>5</v>
      </c>
      <c r="BR11" s="45">
        <f t="shared" si="2"/>
        <v>126.1</v>
      </c>
      <c r="BS11" s="46">
        <v>26</v>
      </c>
      <c r="BT11" s="47">
        <f t="shared" si="0"/>
        <v>4.8499999999999996</v>
      </c>
    </row>
    <row r="12" spans="1:72" ht="15.75" thickBot="1" x14ac:dyDescent="0.3">
      <c r="A12" s="20">
        <f t="shared" si="1"/>
        <v>5</v>
      </c>
      <c r="B12" s="21" t="s">
        <v>51</v>
      </c>
      <c r="C12" s="22" t="s">
        <v>52</v>
      </c>
      <c r="D12" s="23">
        <v>0</v>
      </c>
      <c r="E12" s="24">
        <v>5</v>
      </c>
      <c r="F12" s="25">
        <v>100</v>
      </c>
      <c r="G12" s="26">
        <v>5</v>
      </c>
      <c r="H12" s="23">
        <v>3</v>
      </c>
      <c r="I12" s="27">
        <v>5</v>
      </c>
      <c r="J12" s="28">
        <v>100</v>
      </c>
      <c r="K12" s="29">
        <v>10</v>
      </c>
      <c r="L12" s="30">
        <v>100</v>
      </c>
      <c r="M12" s="31">
        <v>10</v>
      </c>
      <c r="N12" s="28">
        <v>39.104241191915051</v>
      </c>
      <c r="O12" s="24">
        <v>5</v>
      </c>
      <c r="P12" s="28">
        <v>100</v>
      </c>
      <c r="Q12" s="29">
        <v>5</v>
      </c>
      <c r="R12" s="32">
        <v>0</v>
      </c>
      <c r="S12" s="27">
        <v>5</v>
      </c>
      <c r="T12" s="23">
        <v>0</v>
      </c>
      <c r="U12" s="27">
        <v>5</v>
      </c>
      <c r="V12" s="33">
        <v>0</v>
      </c>
      <c r="W12" s="29">
        <v>5</v>
      </c>
      <c r="X12" s="184" t="s">
        <v>44</v>
      </c>
      <c r="Y12" s="185">
        <v>0</v>
      </c>
      <c r="Z12" s="168" t="s">
        <v>44</v>
      </c>
      <c r="AA12" s="186">
        <v>0</v>
      </c>
      <c r="AB12" s="167" t="s">
        <v>44</v>
      </c>
      <c r="AC12" s="27">
        <v>0</v>
      </c>
      <c r="AD12" s="35" t="s">
        <v>77</v>
      </c>
      <c r="AE12" s="36">
        <v>0</v>
      </c>
      <c r="AF12" s="37">
        <v>0</v>
      </c>
      <c r="AG12" s="36">
        <v>0</v>
      </c>
      <c r="AH12" s="35" t="s">
        <v>78</v>
      </c>
      <c r="AI12" s="36">
        <v>5</v>
      </c>
      <c r="AJ12" s="28">
        <v>100</v>
      </c>
      <c r="AK12" s="24">
        <v>10</v>
      </c>
      <c r="AL12" s="28">
        <v>100</v>
      </c>
      <c r="AM12" s="29">
        <v>5</v>
      </c>
      <c r="AN12" s="171" t="s">
        <v>44</v>
      </c>
      <c r="AO12" s="166">
        <v>0</v>
      </c>
      <c r="AP12" s="167" t="s">
        <v>44</v>
      </c>
      <c r="AQ12" s="166"/>
      <c r="AR12" s="167" t="s">
        <v>44</v>
      </c>
      <c r="AS12" s="170"/>
      <c r="AT12" s="167" t="s">
        <v>44</v>
      </c>
      <c r="AU12" s="170"/>
      <c r="AV12" s="28">
        <v>100</v>
      </c>
      <c r="AW12" s="24">
        <v>10</v>
      </c>
      <c r="AX12" s="28">
        <v>73.651058281141076</v>
      </c>
      <c r="AY12" s="24">
        <v>0</v>
      </c>
      <c r="AZ12" s="28">
        <v>99.084668192219681</v>
      </c>
      <c r="BA12" s="29">
        <v>5</v>
      </c>
      <c r="BB12" s="38">
        <v>0</v>
      </c>
      <c r="BC12" s="27">
        <v>10</v>
      </c>
      <c r="BD12" s="23">
        <v>0</v>
      </c>
      <c r="BE12" s="27">
        <v>10</v>
      </c>
      <c r="BF12" s="33">
        <v>0</v>
      </c>
      <c r="BG12" s="42">
        <v>5</v>
      </c>
      <c r="BH12" s="33">
        <v>128.4904875687952</v>
      </c>
      <c r="BI12" s="68">
        <v>0</v>
      </c>
      <c r="BJ12" s="43">
        <v>0</v>
      </c>
      <c r="BK12" s="44">
        <v>0</v>
      </c>
      <c r="BL12" s="32">
        <v>100</v>
      </c>
      <c r="BM12" s="24">
        <v>5</v>
      </c>
      <c r="BN12" s="28">
        <v>0</v>
      </c>
      <c r="BO12" s="29">
        <v>5</v>
      </c>
      <c r="BP12" s="28">
        <v>100</v>
      </c>
      <c r="BQ12" s="29">
        <v>5</v>
      </c>
      <c r="BR12" s="45">
        <f t="shared" si="2"/>
        <v>135</v>
      </c>
      <c r="BS12" s="46">
        <v>26</v>
      </c>
      <c r="BT12" s="47">
        <f t="shared" si="0"/>
        <v>5.1923076923076925</v>
      </c>
    </row>
    <row r="13" spans="1:72" ht="15.75" thickBot="1" x14ac:dyDescent="0.3">
      <c r="A13" s="20">
        <f>A14+1</f>
        <v>7</v>
      </c>
      <c r="B13" s="21" t="s">
        <v>53</v>
      </c>
      <c r="C13" s="22" t="s">
        <v>54</v>
      </c>
      <c r="D13" s="23">
        <v>0</v>
      </c>
      <c r="E13" s="24">
        <v>5</v>
      </c>
      <c r="F13" s="25">
        <v>100</v>
      </c>
      <c r="G13" s="26">
        <v>5</v>
      </c>
      <c r="H13" s="23">
        <v>4</v>
      </c>
      <c r="I13" s="27">
        <v>5</v>
      </c>
      <c r="J13" s="28">
        <v>99.622746977216195</v>
      </c>
      <c r="K13" s="29">
        <v>9.6012839849678819</v>
      </c>
      <c r="L13" s="30">
        <v>100</v>
      </c>
      <c r="M13" s="31">
        <v>10</v>
      </c>
      <c r="N13" s="28">
        <v>-13.191951746931956</v>
      </c>
      <c r="O13" s="24">
        <v>10</v>
      </c>
      <c r="P13" s="28">
        <v>99.516908212560381</v>
      </c>
      <c r="Q13" s="29">
        <v>4.4000000000000004</v>
      </c>
      <c r="R13" s="32">
        <v>0</v>
      </c>
      <c r="S13" s="27">
        <v>5</v>
      </c>
      <c r="T13" s="23">
        <v>0</v>
      </c>
      <c r="U13" s="27">
        <v>5</v>
      </c>
      <c r="V13" s="33">
        <v>0</v>
      </c>
      <c r="W13" s="29">
        <v>5</v>
      </c>
      <c r="X13" s="184" t="s">
        <v>44</v>
      </c>
      <c r="Y13" s="185">
        <v>0</v>
      </c>
      <c r="Z13" s="168" t="s">
        <v>44</v>
      </c>
      <c r="AA13" s="186">
        <v>0</v>
      </c>
      <c r="AB13" s="167" t="s">
        <v>44</v>
      </c>
      <c r="AC13" s="27">
        <v>0</v>
      </c>
      <c r="AD13" s="35" t="s">
        <v>77</v>
      </c>
      <c r="AE13" s="36">
        <v>0</v>
      </c>
      <c r="AF13" s="37">
        <v>0</v>
      </c>
      <c r="AG13" s="36">
        <v>0</v>
      </c>
      <c r="AH13" s="35" t="s">
        <v>78</v>
      </c>
      <c r="AI13" s="36">
        <v>5</v>
      </c>
      <c r="AJ13" s="28">
        <v>97.535187431081155</v>
      </c>
      <c r="AK13" s="24">
        <v>10</v>
      </c>
      <c r="AL13" s="28">
        <v>95.743260486703107</v>
      </c>
      <c r="AM13" s="29">
        <v>4.5</v>
      </c>
      <c r="AN13" s="165">
        <v>0</v>
      </c>
      <c r="AO13" s="166">
        <v>0</v>
      </c>
      <c r="AP13" s="167" t="s">
        <v>44</v>
      </c>
      <c r="AQ13" s="166"/>
      <c r="AR13" s="167" t="s">
        <v>44</v>
      </c>
      <c r="AS13" s="170"/>
      <c r="AT13" s="167" t="s">
        <v>44</v>
      </c>
      <c r="AU13" s="170"/>
      <c r="AV13" s="28">
        <v>99.45462179136338</v>
      </c>
      <c r="AW13" s="24">
        <v>10</v>
      </c>
      <c r="AX13" s="28">
        <v>-2.4459679816818602</v>
      </c>
      <c r="AY13" s="24">
        <v>10</v>
      </c>
      <c r="AZ13" s="28">
        <v>98.273061468752672</v>
      </c>
      <c r="BA13" s="29">
        <v>3.2</v>
      </c>
      <c r="BB13" s="38">
        <v>0</v>
      </c>
      <c r="BC13" s="27">
        <v>10</v>
      </c>
      <c r="BD13" s="23">
        <v>0</v>
      </c>
      <c r="BE13" s="27">
        <v>10</v>
      </c>
      <c r="BF13" s="33">
        <v>0</v>
      </c>
      <c r="BG13" s="42">
        <v>5</v>
      </c>
      <c r="BH13" s="28">
        <v>101.48670052277554</v>
      </c>
      <c r="BI13" s="29">
        <v>3.4</v>
      </c>
      <c r="BJ13" s="43">
        <v>0.89064634982437585</v>
      </c>
      <c r="BK13" s="44">
        <v>0.3</v>
      </c>
      <c r="BL13" s="32">
        <v>100</v>
      </c>
      <c r="BM13" s="24">
        <v>5</v>
      </c>
      <c r="BN13" s="28">
        <v>1.6684811944148625</v>
      </c>
      <c r="BO13" s="29">
        <v>5</v>
      </c>
      <c r="BP13" s="28">
        <v>95.975622720350046</v>
      </c>
      <c r="BQ13" s="29">
        <v>5</v>
      </c>
      <c r="BR13" s="45">
        <f t="shared" si="2"/>
        <v>150.40128398496788</v>
      </c>
      <c r="BS13" s="46">
        <v>27</v>
      </c>
      <c r="BT13" s="47">
        <f>BR13/BS13</f>
        <v>5.5704179253691803</v>
      </c>
    </row>
    <row r="14" spans="1:72" ht="18" customHeight="1" thickBot="1" x14ac:dyDescent="0.3">
      <c r="A14" s="20">
        <f>A12+1</f>
        <v>6</v>
      </c>
      <c r="B14" s="21" t="s">
        <v>55</v>
      </c>
      <c r="C14" s="22" t="s">
        <v>56</v>
      </c>
      <c r="D14" s="23">
        <v>0</v>
      </c>
      <c r="E14" s="24">
        <v>5</v>
      </c>
      <c r="F14" s="25">
        <v>100</v>
      </c>
      <c r="G14" s="26">
        <v>5</v>
      </c>
      <c r="H14" s="23">
        <v>9</v>
      </c>
      <c r="I14" s="27">
        <v>3</v>
      </c>
      <c r="J14" s="28">
        <v>99.263888140841502</v>
      </c>
      <c r="K14" s="29">
        <v>9.2220086536728445</v>
      </c>
      <c r="L14" s="30">
        <v>100</v>
      </c>
      <c r="M14" s="31">
        <v>10</v>
      </c>
      <c r="N14" s="28">
        <v>13.783490599882908</v>
      </c>
      <c r="O14" s="24">
        <v>10</v>
      </c>
      <c r="P14" s="28">
        <v>99.806949806949802</v>
      </c>
      <c r="Q14" s="29">
        <v>4.8</v>
      </c>
      <c r="R14" s="32">
        <v>0</v>
      </c>
      <c r="S14" s="27">
        <v>5</v>
      </c>
      <c r="T14" s="23">
        <v>0</v>
      </c>
      <c r="U14" s="27">
        <v>5</v>
      </c>
      <c r="V14" s="33">
        <v>0</v>
      </c>
      <c r="W14" s="29">
        <v>5</v>
      </c>
      <c r="X14" s="184" t="s">
        <v>44</v>
      </c>
      <c r="Y14" s="185">
        <v>0</v>
      </c>
      <c r="Z14" s="168" t="s">
        <v>44</v>
      </c>
      <c r="AA14" s="186">
        <v>0</v>
      </c>
      <c r="AB14" s="167" t="s">
        <v>44</v>
      </c>
      <c r="AC14" s="27">
        <v>0</v>
      </c>
      <c r="AD14" s="35" t="s">
        <v>77</v>
      </c>
      <c r="AE14" s="36">
        <v>0</v>
      </c>
      <c r="AF14" s="37">
        <v>0</v>
      </c>
      <c r="AG14" s="36">
        <v>0</v>
      </c>
      <c r="AH14" s="35" t="s">
        <v>78</v>
      </c>
      <c r="AI14" s="36">
        <v>5</v>
      </c>
      <c r="AJ14" s="28">
        <v>94.413815089248914</v>
      </c>
      <c r="AK14" s="24">
        <v>10</v>
      </c>
      <c r="AL14" s="28">
        <v>93.103590047895906</v>
      </c>
      <c r="AM14" s="29">
        <v>4.2</v>
      </c>
      <c r="AN14" s="171" t="s">
        <v>44</v>
      </c>
      <c r="AO14" s="166">
        <v>0</v>
      </c>
      <c r="AP14" s="167" t="s">
        <v>44</v>
      </c>
      <c r="AQ14" s="166"/>
      <c r="AR14" s="167" t="s">
        <v>44</v>
      </c>
      <c r="AS14" s="170"/>
      <c r="AT14" s="167" t="s">
        <v>44</v>
      </c>
      <c r="AU14" s="170"/>
      <c r="AV14" s="28">
        <v>99.757528978866702</v>
      </c>
      <c r="AW14" s="24">
        <v>10</v>
      </c>
      <c r="AX14" s="28">
        <v>33.736028952076133</v>
      </c>
      <c r="AY14" s="24">
        <v>5</v>
      </c>
      <c r="AZ14" s="28">
        <v>98.575186321788692</v>
      </c>
      <c r="BA14" s="29">
        <v>3.9</v>
      </c>
      <c r="BB14" s="38">
        <v>0</v>
      </c>
      <c r="BC14" s="27">
        <v>10</v>
      </c>
      <c r="BD14" s="23">
        <v>0</v>
      </c>
      <c r="BE14" s="27">
        <v>10</v>
      </c>
      <c r="BF14" s="33">
        <v>1.9976633397651038</v>
      </c>
      <c r="BG14" s="42">
        <v>5</v>
      </c>
      <c r="BH14" s="33">
        <v>110.06349052454181</v>
      </c>
      <c r="BI14" s="29">
        <v>5</v>
      </c>
      <c r="BJ14" s="43">
        <v>0.122462199227182</v>
      </c>
      <c r="BK14" s="44">
        <v>0</v>
      </c>
      <c r="BL14" s="32">
        <v>100</v>
      </c>
      <c r="BM14" s="24">
        <v>5</v>
      </c>
      <c r="BN14" s="28">
        <v>9.9323604106035006</v>
      </c>
      <c r="BO14" s="29">
        <v>4.7</v>
      </c>
      <c r="BP14" s="28">
        <v>99.255867646298498</v>
      </c>
      <c r="BQ14" s="29">
        <v>5</v>
      </c>
      <c r="BR14" s="45">
        <f t="shared" si="2"/>
        <v>144.82200865367284</v>
      </c>
      <c r="BS14" s="46">
        <v>26</v>
      </c>
      <c r="BT14" s="47">
        <f>BR14/BS14</f>
        <v>5.5700772559104941</v>
      </c>
    </row>
    <row r="15" spans="1:72" ht="15.75" thickBot="1" x14ac:dyDescent="0.3">
      <c r="A15" s="20">
        <f>A13+1</f>
        <v>8</v>
      </c>
      <c r="B15" s="21" t="s">
        <v>57</v>
      </c>
      <c r="C15" s="22" t="s">
        <v>58</v>
      </c>
      <c r="D15" s="69">
        <v>0</v>
      </c>
      <c r="E15" s="70">
        <v>5</v>
      </c>
      <c r="F15" s="71">
        <v>100</v>
      </c>
      <c r="G15" s="72">
        <v>5</v>
      </c>
      <c r="H15" s="69">
        <v>2</v>
      </c>
      <c r="I15" s="73">
        <v>5</v>
      </c>
      <c r="J15" s="74">
        <v>98.28657453999061</v>
      </c>
      <c r="K15" s="75">
        <v>8.1890929158676897</v>
      </c>
      <c r="L15" s="76">
        <v>96.996688563511682</v>
      </c>
      <c r="M15" s="77">
        <v>1.3</v>
      </c>
      <c r="N15" s="74">
        <v>1.0466939253812639</v>
      </c>
      <c r="O15" s="70">
        <v>10</v>
      </c>
      <c r="P15" s="74">
        <v>99.874371859296488</v>
      </c>
      <c r="Q15" s="75">
        <v>4.8</v>
      </c>
      <c r="R15" s="78">
        <v>0</v>
      </c>
      <c r="S15" s="73">
        <v>5</v>
      </c>
      <c r="T15" s="69">
        <v>0</v>
      </c>
      <c r="U15" s="73">
        <v>5</v>
      </c>
      <c r="V15" s="79">
        <v>2.1145558214037176E-4</v>
      </c>
      <c r="W15" s="75">
        <v>5</v>
      </c>
      <c r="X15" s="191">
        <v>0</v>
      </c>
      <c r="Y15" s="192">
        <v>5</v>
      </c>
      <c r="Z15" s="193">
        <v>0</v>
      </c>
      <c r="AA15" s="194">
        <v>10</v>
      </c>
      <c r="AB15" s="178">
        <v>0</v>
      </c>
      <c r="AC15" s="73">
        <v>10</v>
      </c>
      <c r="AD15" s="80" t="s">
        <v>78</v>
      </c>
      <c r="AE15" s="81">
        <v>5</v>
      </c>
      <c r="AF15" s="82">
        <v>0</v>
      </c>
      <c r="AG15" s="81">
        <v>0</v>
      </c>
      <c r="AH15" s="80" t="s">
        <v>78</v>
      </c>
      <c r="AI15" s="81">
        <v>5</v>
      </c>
      <c r="AJ15" s="74">
        <v>86.536118115914348</v>
      </c>
      <c r="AK15" s="70">
        <v>5</v>
      </c>
      <c r="AL15" s="74">
        <v>84.254098759473109</v>
      </c>
      <c r="AM15" s="75">
        <v>3.1</v>
      </c>
      <c r="AN15" s="176">
        <v>10.237197417964351</v>
      </c>
      <c r="AO15" s="177">
        <v>5</v>
      </c>
      <c r="AP15" s="178" t="s">
        <v>44</v>
      </c>
      <c r="AQ15" s="177"/>
      <c r="AR15" s="178" t="s">
        <v>44</v>
      </c>
      <c r="AS15" s="179"/>
      <c r="AT15" s="178" t="s">
        <v>44</v>
      </c>
      <c r="AU15" s="179"/>
      <c r="AV15" s="74">
        <v>97.51411705397895</v>
      </c>
      <c r="AW15" s="70">
        <v>10</v>
      </c>
      <c r="AX15" s="74">
        <v>26.874345398817223</v>
      </c>
      <c r="AY15" s="70">
        <v>10</v>
      </c>
      <c r="AZ15" s="74">
        <v>98.908746671105192</v>
      </c>
      <c r="BA15" s="75">
        <v>4.5999999999999996</v>
      </c>
      <c r="BB15" s="83">
        <v>0</v>
      </c>
      <c r="BC15" s="73">
        <v>10</v>
      </c>
      <c r="BD15" s="69">
        <v>0</v>
      </c>
      <c r="BE15" s="73">
        <v>10</v>
      </c>
      <c r="BF15" s="79">
        <v>1.5549204120751623E-2</v>
      </c>
      <c r="BG15" s="84">
        <v>5</v>
      </c>
      <c r="BH15" s="74">
        <v>103.59511522107874</v>
      </c>
      <c r="BI15" s="75">
        <v>3.6</v>
      </c>
      <c r="BJ15" s="85">
        <v>2.3320040559126678</v>
      </c>
      <c r="BK15" s="86">
        <v>0.9</v>
      </c>
      <c r="BL15" s="78">
        <v>100</v>
      </c>
      <c r="BM15" s="70">
        <v>5</v>
      </c>
      <c r="BN15" s="74">
        <v>6.283835993970639</v>
      </c>
      <c r="BO15" s="75">
        <v>4.8</v>
      </c>
      <c r="BP15" s="74">
        <v>94.96039290451651</v>
      </c>
      <c r="BQ15" s="75">
        <v>5</v>
      </c>
      <c r="BR15" s="45">
        <f t="shared" si="2"/>
        <v>171.28909291586768</v>
      </c>
      <c r="BS15" s="87">
        <v>30</v>
      </c>
      <c r="BT15" s="88">
        <f t="shared" si="0"/>
        <v>5.7096364305289224</v>
      </c>
    </row>
    <row r="16" spans="1:72" ht="15.75" thickBot="1" x14ac:dyDescent="0.3">
      <c r="A16" s="89"/>
      <c r="B16" s="90" t="s">
        <v>59</v>
      </c>
      <c r="C16" s="91"/>
      <c r="D16" s="92"/>
      <c r="E16" s="93">
        <f>SUM(E17:E22)</f>
        <v>30</v>
      </c>
      <c r="F16" s="94"/>
      <c r="G16" s="95">
        <f>SUM(G17:G22)</f>
        <v>30</v>
      </c>
      <c r="H16" s="92"/>
      <c r="I16" s="96">
        <f>SUM(I17:I22)</f>
        <v>14</v>
      </c>
      <c r="J16" s="97"/>
      <c r="K16" s="98">
        <f>SUM(K17:K22)</f>
        <v>32.097759822632625</v>
      </c>
      <c r="L16" s="99"/>
      <c r="M16" s="100">
        <f>SUM(M17:M22)</f>
        <v>47.6</v>
      </c>
      <c r="N16" s="97"/>
      <c r="O16" s="93">
        <f>SUM(O17:O22)</f>
        <v>35</v>
      </c>
      <c r="P16" s="97"/>
      <c r="Q16" s="98">
        <f>SUM(Q17:Q22)</f>
        <v>16.600000000000001</v>
      </c>
      <c r="R16" s="101"/>
      <c r="S16" s="96">
        <f>SUM(S17:S22)</f>
        <v>30</v>
      </c>
      <c r="T16" s="92"/>
      <c r="U16" s="96">
        <f>SUM(U17:U22)</f>
        <v>30</v>
      </c>
      <c r="V16" s="102"/>
      <c r="W16" s="98">
        <f>SUM(W17:W22)</f>
        <v>30</v>
      </c>
      <c r="X16" s="103"/>
      <c r="Y16" s="96">
        <f>SUM(Y17:Y22)</f>
        <v>20</v>
      </c>
      <c r="Z16" s="104"/>
      <c r="AA16" s="105">
        <f>SUM(AA17:AA22)</f>
        <v>40</v>
      </c>
      <c r="AB16" s="106"/>
      <c r="AC16" s="96">
        <f>SUM(AC17:AC22)</f>
        <v>40</v>
      </c>
      <c r="AD16" s="107"/>
      <c r="AE16" s="108">
        <f>SUM(AE17:AE22)</f>
        <v>0</v>
      </c>
      <c r="AF16" s="109"/>
      <c r="AG16" s="108">
        <f>SUM(AG17:AG22)</f>
        <v>0</v>
      </c>
      <c r="AH16" s="107"/>
      <c r="AI16" s="108">
        <f>SUM(AI17:AI22)</f>
        <v>25</v>
      </c>
      <c r="AJ16" s="102"/>
      <c r="AK16" s="93">
        <f>SUM(AK17:AK22)</f>
        <v>55</v>
      </c>
      <c r="AL16" s="97"/>
      <c r="AM16" s="98">
        <f>SUM(AM17:AM22)</f>
        <v>22.8</v>
      </c>
      <c r="AN16" s="110"/>
      <c r="AO16" s="93">
        <f>SUM(AO17:AO22)</f>
        <v>5.7</v>
      </c>
      <c r="AP16" s="106"/>
      <c r="AQ16" s="98">
        <f>SUM(AQ17:AQ22)</f>
        <v>4.6507021317960229</v>
      </c>
      <c r="AR16" s="106"/>
      <c r="AS16" s="111">
        <f>SUM(AS17:AS22)</f>
        <v>0</v>
      </c>
      <c r="AT16" s="106"/>
      <c r="AU16" s="111">
        <f>SUM(AU17:AU22)</f>
        <v>0</v>
      </c>
      <c r="AV16" s="97"/>
      <c r="AW16" s="112"/>
      <c r="AX16" s="97"/>
      <c r="AY16" s="112"/>
      <c r="AZ16" s="97"/>
      <c r="BA16" s="113"/>
      <c r="BB16" s="110"/>
      <c r="BC16" s="114"/>
      <c r="BD16" s="92"/>
      <c r="BE16" s="114"/>
      <c r="BF16" s="102"/>
      <c r="BG16" s="115"/>
      <c r="BH16" s="102"/>
      <c r="BI16" s="115"/>
      <c r="BJ16" s="116"/>
      <c r="BK16" s="117"/>
      <c r="BL16" s="101"/>
      <c r="BM16" s="112"/>
      <c r="BN16" s="97"/>
      <c r="BO16" s="113"/>
      <c r="BP16" s="97"/>
      <c r="BQ16" s="113"/>
      <c r="BR16" s="45">
        <f>SUM(BR17:BR22)</f>
        <v>508.44846195442869</v>
      </c>
      <c r="BS16" s="46"/>
      <c r="BT16" s="7"/>
    </row>
    <row r="17" spans="1:72" ht="15.75" customHeight="1" thickBot="1" x14ac:dyDescent="0.3">
      <c r="A17" s="118">
        <v>1</v>
      </c>
      <c r="B17" s="21" t="s">
        <v>60</v>
      </c>
      <c r="C17" s="119" t="s">
        <v>61</v>
      </c>
      <c r="D17" s="120">
        <v>0</v>
      </c>
      <c r="E17" s="24">
        <v>5</v>
      </c>
      <c r="F17" s="25">
        <v>100</v>
      </c>
      <c r="G17" s="26">
        <v>5</v>
      </c>
      <c r="H17" s="23">
        <v>20</v>
      </c>
      <c r="I17" s="27">
        <v>0</v>
      </c>
      <c r="J17" s="28">
        <v>56.507308183762305</v>
      </c>
      <c r="K17" s="29">
        <v>5.6844221897178615</v>
      </c>
      <c r="L17" s="30">
        <v>63.478527539845409</v>
      </c>
      <c r="M17" s="31">
        <v>0</v>
      </c>
      <c r="N17" s="28">
        <v>119.68072819557538</v>
      </c>
      <c r="O17" s="24">
        <v>0</v>
      </c>
      <c r="P17" s="28">
        <v>98.236259228876136</v>
      </c>
      <c r="Q17" s="29">
        <v>0</v>
      </c>
      <c r="R17" s="32">
        <v>0</v>
      </c>
      <c r="S17" s="27">
        <v>5</v>
      </c>
      <c r="T17" s="23">
        <v>0</v>
      </c>
      <c r="U17" s="27">
        <v>5</v>
      </c>
      <c r="V17" s="33">
        <v>0.25073382195316934</v>
      </c>
      <c r="W17" s="29">
        <v>5</v>
      </c>
      <c r="X17" s="48">
        <v>1.6957375548838789E-5</v>
      </c>
      <c r="Y17" s="27">
        <v>5</v>
      </c>
      <c r="Z17" s="39">
        <v>-0.60553536860301627</v>
      </c>
      <c r="AA17" s="34">
        <v>10</v>
      </c>
      <c r="AB17" s="49">
        <v>0</v>
      </c>
      <c r="AC17" s="27">
        <v>10</v>
      </c>
      <c r="AD17" s="35" t="s">
        <v>77</v>
      </c>
      <c r="AE17" s="36">
        <v>0</v>
      </c>
      <c r="AF17" s="37">
        <v>0</v>
      </c>
      <c r="AG17" s="36">
        <v>0</v>
      </c>
      <c r="AH17" s="35" t="s">
        <v>79</v>
      </c>
      <c r="AI17" s="36">
        <v>5</v>
      </c>
      <c r="AJ17" s="28">
        <v>96.925946712666118</v>
      </c>
      <c r="AK17" s="24">
        <v>10</v>
      </c>
      <c r="AL17" s="28">
        <v>42.325690223292064</v>
      </c>
      <c r="AM17" s="29">
        <v>0</v>
      </c>
      <c r="AN17" s="30">
        <v>1.8244152520275372</v>
      </c>
      <c r="AO17" s="166">
        <v>0.7</v>
      </c>
      <c r="AP17" s="167" t="s">
        <v>44</v>
      </c>
      <c r="AQ17" s="166"/>
      <c r="AR17" s="168">
        <v>0</v>
      </c>
      <c r="AS17" s="169">
        <v>0</v>
      </c>
      <c r="AT17" s="167" t="s">
        <v>44</v>
      </c>
      <c r="AU17" s="41"/>
      <c r="AV17" s="32"/>
      <c r="AW17" s="24"/>
      <c r="AX17" s="32"/>
      <c r="AY17" s="24"/>
      <c r="AZ17" s="32"/>
      <c r="BA17" s="24"/>
      <c r="BB17" s="32"/>
      <c r="BC17" s="24"/>
      <c r="BD17" s="32"/>
      <c r="BE17" s="24"/>
      <c r="BF17" s="32"/>
      <c r="BG17" s="24"/>
      <c r="BH17" s="32"/>
      <c r="BI17" s="24"/>
      <c r="BJ17" s="121"/>
      <c r="BK17" s="122"/>
      <c r="BL17" s="32"/>
      <c r="BM17" s="24"/>
      <c r="BN17" s="32"/>
      <c r="BO17" s="24"/>
      <c r="BP17" s="28"/>
      <c r="BQ17" s="29"/>
      <c r="BR17" s="45">
        <f>E17+G17+I17+K17+M17+O17+Q17+S17+U17+W17+Y17+AA17+AC17+AE17+AG17+AI17+AK17+AM17+AO17+AQ17+AS17+AU17+AW17+AY17+BA17+BC17+BE17+BG17+BI17+BK17+BM17+BO17+BQ17</f>
        <v>71.384422189717867</v>
      </c>
      <c r="BS17" s="46">
        <v>20</v>
      </c>
      <c r="BT17" s="47">
        <f>BR17/BS17</f>
        <v>3.5692211094858934</v>
      </c>
    </row>
    <row r="18" spans="1:72" ht="15.75" thickBot="1" x14ac:dyDescent="0.3">
      <c r="A18" s="118">
        <f>A17+1</f>
        <v>2</v>
      </c>
      <c r="B18" s="21" t="s">
        <v>62</v>
      </c>
      <c r="C18" s="119" t="s">
        <v>63</v>
      </c>
      <c r="D18" s="120">
        <v>0</v>
      </c>
      <c r="E18" s="24">
        <v>5</v>
      </c>
      <c r="F18" s="25">
        <v>100</v>
      </c>
      <c r="G18" s="26">
        <v>5</v>
      </c>
      <c r="H18" s="23">
        <v>54</v>
      </c>
      <c r="I18" s="27">
        <v>0</v>
      </c>
      <c r="J18" s="28">
        <v>73.963381056567584</v>
      </c>
      <c r="K18" s="29">
        <v>7.4404373171915852</v>
      </c>
      <c r="L18" s="30">
        <v>93.529526183811456</v>
      </c>
      <c r="M18" s="31">
        <v>8.1999999999999993</v>
      </c>
      <c r="N18" s="28">
        <v>266.96970701111155</v>
      </c>
      <c r="O18" s="24">
        <v>0</v>
      </c>
      <c r="P18" s="28">
        <v>99.123700835541058</v>
      </c>
      <c r="Q18" s="29">
        <v>2.5</v>
      </c>
      <c r="R18" s="32">
        <v>0</v>
      </c>
      <c r="S18" s="27">
        <v>5</v>
      </c>
      <c r="T18" s="23">
        <v>0</v>
      </c>
      <c r="U18" s="185">
        <v>5</v>
      </c>
      <c r="V18" s="195">
        <v>0.33393076287693252</v>
      </c>
      <c r="W18" s="68">
        <v>5</v>
      </c>
      <c r="X18" s="184">
        <v>0</v>
      </c>
      <c r="Y18" s="185">
        <v>5</v>
      </c>
      <c r="Z18" s="168">
        <v>5.337643054748364</v>
      </c>
      <c r="AA18" s="186">
        <v>10</v>
      </c>
      <c r="AB18" s="167">
        <v>0</v>
      </c>
      <c r="AC18" s="185">
        <v>10</v>
      </c>
      <c r="AD18" s="35" t="s">
        <v>77</v>
      </c>
      <c r="AE18" s="36">
        <v>0</v>
      </c>
      <c r="AF18" s="37">
        <v>0</v>
      </c>
      <c r="AG18" s="36">
        <v>0</v>
      </c>
      <c r="AH18" s="35" t="s">
        <v>78</v>
      </c>
      <c r="AI18" s="36">
        <v>5</v>
      </c>
      <c r="AJ18" s="28">
        <v>78.591221951753582</v>
      </c>
      <c r="AK18" s="24">
        <v>5</v>
      </c>
      <c r="AL18" s="28">
        <v>79.250471389617829</v>
      </c>
      <c r="AM18" s="29">
        <v>3.2</v>
      </c>
      <c r="AN18" s="30">
        <v>13.843526671607023</v>
      </c>
      <c r="AO18" s="166">
        <v>5</v>
      </c>
      <c r="AP18" s="168">
        <v>93.014042635920461</v>
      </c>
      <c r="AQ18" s="68">
        <v>4.6507021317960229</v>
      </c>
      <c r="AR18" s="168">
        <v>0</v>
      </c>
      <c r="AS18" s="169">
        <v>0</v>
      </c>
      <c r="AT18" s="168">
        <v>39.424120294843469</v>
      </c>
      <c r="AU18" s="34">
        <v>0</v>
      </c>
      <c r="AV18" s="32"/>
      <c r="AW18" s="24"/>
      <c r="AX18" s="32"/>
      <c r="AY18" s="24"/>
      <c r="AZ18" s="32"/>
      <c r="BA18" s="24"/>
      <c r="BB18" s="32"/>
      <c r="BC18" s="24"/>
      <c r="BD18" s="32"/>
      <c r="BE18" s="24"/>
      <c r="BF18" s="32"/>
      <c r="BG18" s="24"/>
      <c r="BH18" s="32"/>
      <c r="BI18" s="24"/>
      <c r="BJ18" s="121"/>
      <c r="BK18" s="122"/>
      <c r="BL18" s="32"/>
      <c r="BM18" s="24"/>
      <c r="BN18" s="32"/>
      <c r="BO18" s="24"/>
      <c r="BP18" s="32"/>
      <c r="BQ18" s="24"/>
      <c r="BR18" s="45">
        <f t="shared" ref="BR18:BR22" si="3">E18+G18+I18+K18+M18+O18+Q18+S18+U18+W18+Y18+AA18+AC18+AE18+AG18+AI18+AK18+AM18+AO18+AQ18+AS18+AU18+AW18+AY18+BA18+BC18+BE18+BG18+BI18+BK18+BM18+BO18+BQ18</f>
        <v>90.99113944898761</v>
      </c>
      <c r="BS18" s="46">
        <v>22</v>
      </c>
      <c r="BT18" s="47">
        <f>BR18/BS18</f>
        <v>4.1359608840448914</v>
      </c>
    </row>
    <row r="19" spans="1:72" ht="15.75" thickBot="1" x14ac:dyDescent="0.3">
      <c r="A19" s="118">
        <f t="shared" ref="A19:A22" si="4">A18+1</f>
        <v>3</v>
      </c>
      <c r="B19" s="21" t="s">
        <v>64</v>
      </c>
      <c r="C19" s="119" t="s">
        <v>65</v>
      </c>
      <c r="D19" s="120">
        <v>0</v>
      </c>
      <c r="E19" s="24">
        <v>5</v>
      </c>
      <c r="F19" s="25">
        <v>100</v>
      </c>
      <c r="G19" s="26">
        <v>5</v>
      </c>
      <c r="H19" s="23">
        <v>6</v>
      </c>
      <c r="I19" s="27">
        <v>3</v>
      </c>
      <c r="J19" s="168" t="s">
        <v>44</v>
      </c>
      <c r="K19" s="68">
        <v>0</v>
      </c>
      <c r="L19" s="30">
        <v>99.874278026734075</v>
      </c>
      <c r="M19" s="31">
        <v>10</v>
      </c>
      <c r="N19" s="28">
        <v>33.756751776607125</v>
      </c>
      <c r="O19" s="24">
        <v>5</v>
      </c>
      <c r="P19" s="28">
        <v>99.59349593495935</v>
      </c>
      <c r="Q19" s="29">
        <v>3.8</v>
      </c>
      <c r="R19" s="32">
        <v>0</v>
      </c>
      <c r="S19" s="27">
        <v>5</v>
      </c>
      <c r="T19" s="23">
        <v>0</v>
      </c>
      <c r="U19" s="185">
        <v>5</v>
      </c>
      <c r="V19" s="195">
        <v>0</v>
      </c>
      <c r="W19" s="68">
        <v>5</v>
      </c>
      <c r="X19" s="184" t="s">
        <v>44</v>
      </c>
      <c r="Y19" s="185">
        <v>0</v>
      </c>
      <c r="Z19" s="168" t="s">
        <v>44</v>
      </c>
      <c r="AA19" s="186">
        <v>0</v>
      </c>
      <c r="AB19" s="167" t="s">
        <v>44</v>
      </c>
      <c r="AC19" s="185">
        <v>0</v>
      </c>
      <c r="AD19" s="35" t="s">
        <v>77</v>
      </c>
      <c r="AE19" s="36">
        <v>0</v>
      </c>
      <c r="AF19" s="37">
        <v>0</v>
      </c>
      <c r="AG19" s="36">
        <v>0</v>
      </c>
      <c r="AH19" s="35" t="s">
        <v>78</v>
      </c>
      <c r="AI19" s="36">
        <v>5</v>
      </c>
      <c r="AJ19" s="28">
        <v>99.325793103448277</v>
      </c>
      <c r="AK19" s="24">
        <v>10</v>
      </c>
      <c r="AL19" s="28">
        <v>99.325793103448277</v>
      </c>
      <c r="AM19" s="29">
        <v>4.9000000000000004</v>
      </c>
      <c r="AN19" s="30">
        <v>0</v>
      </c>
      <c r="AO19" s="166">
        <v>0</v>
      </c>
      <c r="AP19" s="167" t="s">
        <v>44</v>
      </c>
      <c r="AQ19" s="166"/>
      <c r="AR19" s="167" t="s">
        <v>44</v>
      </c>
      <c r="AS19" s="169"/>
      <c r="AT19" s="180" t="s">
        <v>44</v>
      </c>
      <c r="AU19" s="41"/>
      <c r="AV19" s="32"/>
      <c r="AW19" s="24"/>
      <c r="AX19" s="32"/>
      <c r="AY19" s="24"/>
      <c r="AZ19" s="28"/>
      <c r="BA19" s="29"/>
      <c r="BB19" s="32"/>
      <c r="BC19" s="24"/>
      <c r="BD19" s="32"/>
      <c r="BE19" s="24"/>
      <c r="BF19" s="32"/>
      <c r="BG19" s="24"/>
      <c r="BH19" s="32"/>
      <c r="BI19" s="24"/>
      <c r="BJ19" s="121"/>
      <c r="BK19" s="122"/>
      <c r="BL19" s="32"/>
      <c r="BM19" s="24"/>
      <c r="BN19" s="28"/>
      <c r="BO19" s="29"/>
      <c r="BP19" s="28"/>
      <c r="BQ19" s="29"/>
      <c r="BR19" s="45">
        <f t="shared" si="3"/>
        <v>66.7</v>
      </c>
      <c r="BS19" s="46">
        <v>15</v>
      </c>
      <c r="BT19" s="47">
        <f t="shared" ref="BT19:BT22" si="5">BR19/BS19</f>
        <v>4.4466666666666672</v>
      </c>
    </row>
    <row r="20" spans="1:72" ht="15.75" thickBot="1" x14ac:dyDescent="0.3">
      <c r="A20" s="118">
        <f t="shared" si="4"/>
        <v>4</v>
      </c>
      <c r="B20" s="21" t="s">
        <v>66</v>
      </c>
      <c r="C20" s="119" t="s">
        <v>67</v>
      </c>
      <c r="D20" s="120">
        <v>0</v>
      </c>
      <c r="E20" s="24">
        <v>5</v>
      </c>
      <c r="F20" s="25">
        <v>100</v>
      </c>
      <c r="G20" s="26">
        <v>5</v>
      </c>
      <c r="H20" s="23">
        <v>7</v>
      </c>
      <c r="I20" s="27">
        <v>3</v>
      </c>
      <c r="J20" s="168" t="s">
        <v>44</v>
      </c>
      <c r="K20" s="68">
        <v>0</v>
      </c>
      <c r="L20" s="30">
        <v>99.99986745201042</v>
      </c>
      <c r="M20" s="31">
        <v>10</v>
      </c>
      <c r="N20" s="28">
        <v>16.523015325364803</v>
      </c>
      <c r="O20" s="24">
        <v>10</v>
      </c>
      <c r="P20" s="28">
        <v>100</v>
      </c>
      <c r="Q20" s="29">
        <v>5</v>
      </c>
      <c r="R20" s="32">
        <v>0</v>
      </c>
      <c r="S20" s="27">
        <v>5</v>
      </c>
      <c r="T20" s="23">
        <v>0</v>
      </c>
      <c r="U20" s="185">
        <v>5</v>
      </c>
      <c r="V20" s="195">
        <v>0</v>
      </c>
      <c r="W20" s="68">
        <v>5</v>
      </c>
      <c r="X20" s="184" t="s">
        <v>44</v>
      </c>
      <c r="Y20" s="185">
        <v>0</v>
      </c>
      <c r="Z20" s="168" t="s">
        <v>44</v>
      </c>
      <c r="AA20" s="186">
        <v>0</v>
      </c>
      <c r="AB20" s="167" t="s">
        <v>44</v>
      </c>
      <c r="AC20" s="185">
        <v>0</v>
      </c>
      <c r="AD20" s="35" t="s">
        <v>77</v>
      </c>
      <c r="AE20" s="36">
        <v>0</v>
      </c>
      <c r="AF20" s="37">
        <v>0</v>
      </c>
      <c r="AG20" s="36">
        <v>0</v>
      </c>
      <c r="AH20" s="35" t="s">
        <v>78</v>
      </c>
      <c r="AI20" s="36">
        <v>5</v>
      </c>
      <c r="AJ20" s="28">
        <v>99.997378837990567</v>
      </c>
      <c r="AK20" s="24">
        <v>10</v>
      </c>
      <c r="AL20" s="28">
        <v>99.997378837990567</v>
      </c>
      <c r="AM20" s="29">
        <v>5</v>
      </c>
      <c r="AN20" s="30">
        <v>0</v>
      </c>
      <c r="AO20" s="166">
        <v>0</v>
      </c>
      <c r="AP20" s="167" t="s">
        <v>44</v>
      </c>
      <c r="AQ20" s="166"/>
      <c r="AR20" s="167" t="s">
        <v>44</v>
      </c>
      <c r="AS20" s="170"/>
      <c r="AT20" s="167" t="s">
        <v>44</v>
      </c>
      <c r="AU20" s="41"/>
      <c r="AV20" s="28"/>
      <c r="AW20" s="24"/>
      <c r="AX20" s="28"/>
      <c r="AY20" s="24"/>
      <c r="AZ20" s="28"/>
      <c r="BA20" s="29"/>
      <c r="BB20" s="32"/>
      <c r="BC20" s="24"/>
      <c r="BD20" s="32"/>
      <c r="BE20" s="24"/>
      <c r="BF20" s="32"/>
      <c r="BG20" s="24"/>
      <c r="BH20" s="32"/>
      <c r="BI20" s="24"/>
      <c r="BJ20" s="121"/>
      <c r="BK20" s="122"/>
      <c r="BL20" s="32"/>
      <c r="BM20" s="24"/>
      <c r="BN20" s="28"/>
      <c r="BO20" s="29"/>
      <c r="BP20" s="28"/>
      <c r="BQ20" s="29"/>
      <c r="BR20" s="45">
        <f t="shared" si="3"/>
        <v>73</v>
      </c>
      <c r="BS20" s="46">
        <v>15</v>
      </c>
      <c r="BT20" s="47">
        <f t="shared" si="5"/>
        <v>4.8666666666666663</v>
      </c>
    </row>
    <row r="21" spans="1:72" ht="16.5" customHeight="1" thickBot="1" x14ac:dyDescent="0.3">
      <c r="A21" s="118">
        <f t="shared" si="4"/>
        <v>5</v>
      </c>
      <c r="B21" s="21" t="s">
        <v>68</v>
      </c>
      <c r="C21" s="119" t="s">
        <v>69</v>
      </c>
      <c r="D21" s="120">
        <v>0</v>
      </c>
      <c r="E21" s="24">
        <v>5</v>
      </c>
      <c r="F21" s="25">
        <v>100</v>
      </c>
      <c r="G21" s="26">
        <v>5</v>
      </c>
      <c r="H21" s="23">
        <v>1</v>
      </c>
      <c r="I21" s="27">
        <v>5</v>
      </c>
      <c r="J21" s="28">
        <v>89.197182496382084</v>
      </c>
      <c r="K21" s="29">
        <v>8.9729003157231819</v>
      </c>
      <c r="L21" s="30">
        <v>99.999733441517805</v>
      </c>
      <c r="M21" s="31">
        <v>10</v>
      </c>
      <c r="N21" s="28">
        <v>-74.795738478131071</v>
      </c>
      <c r="O21" s="24">
        <v>10</v>
      </c>
      <c r="P21" s="28">
        <v>98.333333333333329</v>
      </c>
      <c r="Q21" s="29">
        <v>0.3</v>
      </c>
      <c r="R21" s="32">
        <v>0</v>
      </c>
      <c r="S21" s="27">
        <v>5</v>
      </c>
      <c r="T21" s="23">
        <v>0</v>
      </c>
      <c r="U21" s="185">
        <v>5</v>
      </c>
      <c r="V21" s="195">
        <v>0</v>
      </c>
      <c r="W21" s="68">
        <v>5</v>
      </c>
      <c r="X21" s="184">
        <v>0</v>
      </c>
      <c r="Y21" s="185">
        <v>5</v>
      </c>
      <c r="Z21" s="168">
        <v>0</v>
      </c>
      <c r="AA21" s="186">
        <v>10</v>
      </c>
      <c r="AB21" s="167">
        <v>0</v>
      </c>
      <c r="AC21" s="185">
        <v>10</v>
      </c>
      <c r="AD21" s="35" t="s">
        <v>77</v>
      </c>
      <c r="AE21" s="36">
        <v>0</v>
      </c>
      <c r="AF21" s="37">
        <v>0</v>
      </c>
      <c r="AG21" s="36">
        <v>0</v>
      </c>
      <c r="AH21" s="35" t="s">
        <v>77</v>
      </c>
      <c r="AI21" s="36">
        <v>0</v>
      </c>
      <c r="AJ21" s="28">
        <v>99.992252903203052</v>
      </c>
      <c r="AK21" s="24">
        <v>10</v>
      </c>
      <c r="AL21" s="28">
        <v>99.992252903203052</v>
      </c>
      <c r="AM21" s="29">
        <v>5</v>
      </c>
      <c r="AN21" s="30">
        <v>0</v>
      </c>
      <c r="AO21" s="166">
        <v>0</v>
      </c>
      <c r="AP21" s="167" t="s">
        <v>44</v>
      </c>
      <c r="AQ21" s="166"/>
      <c r="AR21" s="167" t="s">
        <v>44</v>
      </c>
      <c r="AS21" s="170"/>
      <c r="AT21" s="167" t="s">
        <v>44</v>
      </c>
      <c r="AU21" s="41"/>
      <c r="AV21" s="28"/>
      <c r="AW21" s="24"/>
      <c r="AX21" s="28"/>
      <c r="AY21" s="24"/>
      <c r="AZ21" s="28"/>
      <c r="BA21" s="29"/>
      <c r="BB21" s="32"/>
      <c r="BC21" s="24"/>
      <c r="BD21" s="32"/>
      <c r="BE21" s="24"/>
      <c r="BF21" s="32"/>
      <c r="BG21" s="24"/>
      <c r="BH21" s="32"/>
      <c r="BI21" s="24"/>
      <c r="BJ21" s="121"/>
      <c r="BK21" s="122"/>
      <c r="BL21" s="32"/>
      <c r="BM21" s="24"/>
      <c r="BN21" s="28"/>
      <c r="BO21" s="29"/>
      <c r="BP21" s="28"/>
      <c r="BQ21" s="29"/>
      <c r="BR21" s="45">
        <f t="shared" si="3"/>
        <v>99.272900315723177</v>
      </c>
      <c r="BS21" s="46">
        <v>19</v>
      </c>
      <c r="BT21" s="47">
        <f t="shared" si="5"/>
        <v>5.2248894903012202</v>
      </c>
    </row>
    <row r="22" spans="1:72" ht="15.75" thickBot="1" x14ac:dyDescent="0.3">
      <c r="A22" s="118">
        <f t="shared" si="4"/>
        <v>6</v>
      </c>
      <c r="B22" s="21" t="s">
        <v>70</v>
      </c>
      <c r="C22" s="119" t="s">
        <v>71</v>
      </c>
      <c r="D22" s="123">
        <v>0</v>
      </c>
      <c r="E22" s="124">
        <v>5</v>
      </c>
      <c r="F22" s="125">
        <v>100</v>
      </c>
      <c r="G22" s="126">
        <v>5</v>
      </c>
      <c r="H22" s="127">
        <v>10</v>
      </c>
      <c r="I22" s="128">
        <v>3</v>
      </c>
      <c r="J22" s="129">
        <v>99.407303500387911</v>
      </c>
      <c r="K22" s="130">
        <v>10</v>
      </c>
      <c r="L22" s="131">
        <v>97.734165686804815</v>
      </c>
      <c r="M22" s="132">
        <v>9.4</v>
      </c>
      <c r="N22" s="129">
        <v>16.726963025251958</v>
      </c>
      <c r="O22" s="124">
        <v>10</v>
      </c>
      <c r="P22" s="129">
        <v>100</v>
      </c>
      <c r="Q22" s="130">
        <v>5</v>
      </c>
      <c r="R22" s="133">
        <v>0</v>
      </c>
      <c r="S22" s="128">
        <v>5</v>
      </c>
      <c r="T22" s="127">
        <v>0</v>
      </c>
      <c r="U22" s="128">
        <v>5</v>
      </c>
      <c r="V22" s="134">
        <v>0</v>
      </c>
      <c r="W22" s="130">
        <v>5</v>
      </c>
      <c r="X22" s="135">
        <v>0</v>
      </c>
      <c r="Y22" s="128">
        <v>5</v>
      </c>
      <c r="Z22" s="136">
        <v>8.4609382898718888</v>
      </c>
      <c r="AA22" s="137">
        <v>10</v>
      </c>
      <c r="AB22" s="138">
        <v>0</v>
      </c>
      <c r="AC22" s="128">
        <v>10</v>
      </c>
      <c r="AD22" s="139" t="s">
        <v>77</v>
      </c>
      <c r="AE22" s="140">
        <v>0</v>
      </c>
      <c r="AF22" s="141">
        <v>0</v>
      </c>
      <c r="AG22" s="140">
        <v>0</v>
      </c>
      <c r="AH22" s="139" t="s">
        <v>78</v>
      </c>
      <c r="AI22" s="140">
        <v>5</v>
      </c>
      <c r="AJ22" s="129">
        <v>96.257554825782037</v>
      </c>
      <c r="AK22" s="124">
        <v>10</v>
      </c>
      <c r="AL22" s="129">
        <v>96.115761438272301</v>
      </c>
      <c r="AM22" s="130">
        <v>4.7</v>
      </c>
      <c r="AN22" s="131">
        <v>0</v>
      </c>
      <c r="AO22" s="181">
        <v>0</v>
      </c>
      <c r="AP22" s="182" t="s">
        <v>44</v>
      </c>
      <c r="AQ22" s="181"/>
      <c r="AR22" s="182" t="s">
        <v>44</v>
      </c>
      <c r="AS22" s="183"/>
      <c r="AT22" s="182" t="s">
        <v>44</v>
      </c>
      <c r="AU22" s="142"/>
      <c r="AV22" s="133"/>
      <c r="AW22" s="124"/>
      <c r="AX22" s="133"/>
      <c r="AY22" s="124"/>
      <c r="AZ22" s="133"/>
      <c r="BA22" s="124"/>
      <c r="BB22" s="133"/>
      <c r="BC22" s="124"/>
      <c r="BD22" s="133"/>
      <c r="BE22" s="124"/>
      <c r="BF22" s="133"/>
      <c r="BG22" s="124"/>
      <c r="BH22" s="133"/>
      <c r="BI22" s="124"/>
      <c r="BJ22" s="143"/>
      <c r="BK22" s="144"/>
      <c r="BL22" s="133"/>
      <c r="BM22" s="124"/>
      <c r="BN22" s="133"/>
      <c r="BO22" s="124"/>
      <c r="BP22" s="133"/>
      <c r="BQ22" s="124"/>
      <c r="BR22" s="45">
        <f t="shared" si="3"/>
        <v>107.10000000000001</v>
      </c>
      <c r="BS22" s="46">
        <v>19</v>
      </c>
      <c r="BT22" s="47">
        <f t="shared" si="5"/>
        <v>5.6368421052631588</v>
      </c>
    </row>
    <row r="23" spans="1:72" ht="15.75" thickBot="1" x14ac:dyDescent="0.3">
      <c r="A23" s="145"/>
      <c r="B23" s="146" t="s">
        <v>72</v>
      </c>
      <c r="C23" s="146"/>
      <c r="D23" s="146"/>
      <c r="E23" s="146">
        <f>E7+E16</f>
        <v>50</v>
      </c>
      <c r="F23" s="146"/>
      <c r="G23" s="146">
        <f>G7+G16</f>
        <v>50</v>
      </c>
      <c r="H23" s="146"/>
      <c r="I23" s="146">
        <f>I7+I16</f>
        <v>32</v>
      </c>
      <c r="J23" s="146"/>
      <c r="K23" s="147">
        <f>K7+K16</f>
        <v>69.110145377141038</v>
      </c>
      <c r="L23" s="146"/>
      <c r="M23" s="146">
        <f>M7+M16</f>
        <v>78.900000000000006</v>
      </c>
      <c r="N23" s="146"/>
      <c r="O23" s="146">
        <f>O7+O16</f>
        <v>70</v>
      </c>
      <c r="P23" s="146"/>
      <c r="Q23" s="146">
        <f>Q7+Q16</f>
        <v>35.6</v>
      </c>
      <c r="R23" s="146"/>
      <c r="S23" s="146">
        <f>S7+S16</f>
        <v>50</v>
      </c>
      <c r="T23" s="146"/>
      <c r="U23" s="146">
        <f>U7+U16</f>
        <v>50</v>
      </c>
      <c r="V23" s="146"/>
      <c r="W23" s="146">
        <f>W7+W16</f>
        <v>50</v>
      </c>
      <c r="X23" s="146"/>
      <c r="Y23" s="146">
        <f>Y7+Y16</f>
        <v>25</v>
      </c>
      <c r="Z23" s="146"/>
      <c r="AA23" s="146">
        <f>AA7+AA16</f>
        <v>50</v>
      </c>
      <c r="AB23" s="146"/>
      <c r="AC23" s="146">
        <f>AC7+AC16</f>
        <v>50</v>
      </c>
      <c r="AD23" s="146"/>
      <c r="AE23" s="146">
        <f>AE7+AE16</f>
        <v>5</v>
      </c>
      <c r="AF23" s="146"/>
      <c r="AG23" s="146">
        <f>AG7+AG16</f>
        <v>0</v>
      </c>
      <c r="AH23" s="146"/>
      <c r="AI23" s="146">
        <f>AI7+AI16</f>
        <v>45</v>
      </c>
      <c r="AJ23" s="146"/>
      <c r="AK23" s="146">
        <f>AK7+AK16</f>
        <v>90</v>
      </c>
      <c r="AL23" s="146"/>
      <c r="AM23" s="146">
        <f>AM7+AM16</f>
        <v>39.6</v>
      </c>
      <c r="AN23" s="146"/>
      <c r="AO23" s="146">
        <f>AO7+AO16</f>
        <v>10.7</v>
      </c>
      <c r="AP23" s="146"/>
      <c r="AQ23" s="147">
        <f>AQ7+AQ16</f>
        <v>4.6507021317960229</v>
      </c>
      <c r="AR23" s="146"/>
      <c r="AS23" s="148">
        <f>AS7+AS16</f>
        <v>0</v>
      </c>
      <c r="AT23" s="146"/>
      <c r="AU23" s="146">
        <f>AU7+AU16</f>
        <v>0</v>
      </c>
      <c r="AV23" s="146"/>
      <c r="AW23" s="146">
        <f>AW7+AW16</f>
        <v>40</v>
      </c>
      <c r="AX23" s="146"/>
      <c r="AY23" s="146">
        <f>AY7+AY16</f>
        <v>25</v>
      </c>
      <c r="AZ23" s="146"/>
      <c r="BA23" s="146">
        <f>BA7+BA16</f>
        <v>16.7</v>
      </c>
      <c r="BB23" s="146"/>
      <c r="BC23" s="146">
        <f>BC7+BC16</f>
        <v>40</v>
      </c>
      <c r="BD23" s="146"/>
      <c r="BE23" s="146">
        <f>BE7+BE16</f>
        <v>40</v>
      </c>
      <c r="BF23" s="146"/>
      <c r="BG23" s="146">
        <f>BG7+BG16</f>
        <v>20</v>
      </c>
      <c r="BH23" s="146"/>
      <c r="BI23" s="146">
        <f>BI7+BI16</f>
        <v>12</v>
      </c>
      <c r="BJ23" s="146"/>
      <c r="BK23" s="146">
        <f>BK7+BK16</f>
        <v>1.2</v>
      </c>
      <c r="BL23" s="146"/>
      <c r="BM23" s="146">
        <f>BM7+BM16</f>
        <v>20</v>
      </c>
      <c r="BN23" s="146"/>
      <c r="BO23" s="146">
        <f>BO7+BO16</f>
        <v>19.5</v>
      </c>
      <c r="BP23" s="146"/>
      <c r="BQ23" s="146">
        <f>BQ7+BQ16</f>
        <v>20</v>
      </c>
      <c r="BR23" s="149">
        <f>BR7+BR16</f>
        <v>1109.9608475089371</v>
      </c>
      <c r="BS23" s="149"/>
      <c r="BT23" s="149">
        <f>SUM(BT8:BT22)</f>
        <v>67.694135827054467</v>
      </c>
    </row>
    <row r="24" spans="1:72" ht="15.75" thickBot="1" x14ac:dyDescent="0.3">
      <c r="A24" s="145"/>
      <c r="B24" s="146" t="s">
        <v>76</v>
      </c>
      <c r="C24" s="146"/>
      <c r="D24" s="17"/>
      <c r="E24" s="150">
        <f>E23/14</f>
        <v>3.5714285714285716</v>
      </c>
      <c r="F24" s="150"/>
      <c r="G24" s="150">
        <f t="shared" ref="G24:BO24" si="6">G23/14</f>
        <v>3.5714285714285716</v>
      </c>
      <c r="H24" s="150"/>
      <c r="I24" s="150">
        <f t="shared" si="6"/>
        <v>2.2857142857142856</v>
      </c>
      <c r="J24" s="150"/>
      <c r="K24" s="150">
        <f t="shared" si="6"/>
        <v>4.9364389555100745</v>
      </c>
      <c r="L24" s="150"/>
      <c r="M24" s="150">
        <f t="shared" si="6"/>
        <v>5.6357142857142861</v>
      </c>
      <c r="N24" s="150"/>
      <c r="O24" s="150">
        <f t="shared" si="6"/>
        <v>5</v>
      </c>
      <c r="P24" s="150"/>
      <c r="Q24" s="150">
        <f t="shared" si="6"/>
        <v>2.5428571428571431</v>
      </c>
      <c r="R24" s="150"/>
      <c r="S24" s="150">
        <f t="shared" si="6"/>
        <v>3.5714285714285716</v>
      </c>
      <c r="T24" s="150"/>
      <c r="U24" s="150">
        <f t="shared" si="6"/>
        <v>3.5714285714285716</v>
      </c>
      <c r="V24" s="150"/>
      <c r="W24" s="150">
        <f t="shared" si="6"/>
        <v>3.5714285714285716</v>
      </c>
      <c r="X24" s="150"/>
      <c r="Y24" s="150">
        <f t="shared" si="6"/>
        <v>1.7857142857142858</v>
      </c>
      <c r="Z24" s="150"/>
      <c r="AA24" s="150">
        <f t="shared" si="6"/>
        <v>3.5714285714285716</v>
      </c>
      <c r="AB24" s="150"/>
      <c r="AC24" s="150">
        <f t="shared" si="6"/>
        <v>3.5714285714285716</v>
      </c>
      <c r="AD24" s="150"/>
      <c r="AE24" s="150">
        <f t="shared" si="6"/>
        <v>0.35714285714285715</v>
      </c>
      <c r="AF24" s="150"/>
      <c r="AG24" s="150">
        <f t="shared" si="6"/>
        <v>0</v>
      </c>
      <c r="AH24" s="150"/>
      <c r="AI24" s="150">
        <f t="shared" si="6"/>
        <v>3.2142857142857144</v>
      </c>
      <c r="AJ24" s="150"/>
      <c r="AK24" s="150">
        <f t="shared" si="6"/>
        <v>6.4285714285714288</v>
      </c>
      <c r="AL24" s="150"/>
      <c r="AM24" s="150">
        <f t="shared" si="6"/>
        <v>2.8285714285714287</v>
      </c>
      <c r="AN24" s="150"/>
      <c r="AO24" s="150">
        <f t="shared" si="6"/>
        <v>0.76428571428571423</v>
      </c>
      <c r="AP24" s="150"/>
      <c r="AQ24" s="150">
        <f t="shared" si="6"/>
        <v>0.33219300941400165</v>
      </c>
      <c r="AR24" s="150"/>
      <c r="AS24" s="150">
        <f t="shared" si="6"/>
        <v>0</v>
      </c>
      <c r="AT24" s="150"/>
      <c r="AU24" s="150">
        <f t="shared" si="6"/>
        <v>0</v>
      </c>
      <c r="AV24" s="150"/>
      <c r="AW24" s="150">
        <f t="shared" si="6"/>
        <v>2.8571428571428572</v>
      </c>
      <c r="AX24" s="150"/>
      <c r="AY24" s="150">
        <f t="shared" si="6"/>
        <v>1.7857142857142858</v>
      </c>
      <c r="AZ24" s="150"/>
      <c r="BA24" s="150">
        <f t="shared" si="6"/>
        <v>1.1928571428571428</v>
      </c>
      <c r="BB24" s="150"/>
      <c r="BC24" s="150">
        <f t="shared" si="6"/>
        <v>2.8571428571428572</v>
      </c>
      <c r="BD24" s="150"/>
      <c r="BE24" s="150">
        <f t="shared" si="6"/>
        <v>2.8571428571428572</v>
      </c>
      <c r="BF24" s="150"/>
      <c r="BG24" s="150">
        <f t="shared" si="6"/>
        <v>1.4285714285714286</v>
      </c>
      <c r="BH24" s="150"/>
      <c r="BI24" s="150">
        <f t="shared" si="6"/>
        <v>0.8571428571428571</v>
      </c>
      <c r="BJ24" s="150"/>
      <c r="BK24" s="150">
        <f t="shared" si="6"/>
        <v>8.5714285714285715E-2</v>
      </c>
      <c r="BL24" s="150"/>
      <c r="BM24" s="150">
        <f t="shared" si="6"/>
        <v>1.4285714285714286</v>
      </c>
      <c r="BN24" s="150"/>
      <c r="BO24" s="150">
        <f t="shared" si="6"/>
        <v>1.3928571428571428</v>
      </c>
      <c r="BP24" s="150"/>
      <c r="BQ24" s="150">
        <f t="shared" ref="BQ24:BR24" si="7">BQ23/14</f>
        <v>1.4285714285714286</v>
      </c>
      <c r="BR24" s="151">
        <f t="shared" si="7"/>
        <v>79.282917679209802</v>
      </c>
      <c r="BS24" s="151"/>
      <c r="BT24" s="151">
        <f>BT23/14</f>
        <v>4.8352954162181758</v>
      </c>
    </row>
    <row r="25" spans="1:72" x14ac:dyDescent="0.25">
      <c r="A25" s="1"/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3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3"/>
      <c r="AU25" s="153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4"/>
      <c r="BS25" s="154"/>
      <c r="BT25" s="154"/>
    </row>
    <row r="26" spans="1:72" ht="16.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55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BR26" s="156"/>
      <c r="BS26" s="156"/>
      <c r="BT26" s="156"/>
    </row>
    <row r="27" spans="1:72" ht="16.5" x14ac:dyDescent="0.25">
      <c r="X27" s="157"/>
      <c r="BR27" s="156"/>
      <c r="BS27" s="156"/>
      <c r="BT27" s="156"/>
    </row>
    <row r="28" spans="1:72" ht="16.5" x14ac:dyDescent="0.25">
      <c r="X28" s="157"/>
      <c r="BR28" s="156"/>
      <c r="BS28" s="156"/>
      <c r="BT28" s="156"/>
    </row>
    <row r="29" spans="1:72" ht="16.5" x14ac:dyDescent="0.25">
      <c r="X29" s="157"/>
      <c r="BR29" s="156"/>
      <c r="BS29" s="156"/>
      <c r="BT29" s="156"/>
    </row>
    <row r="30" spans="1:72" ht="16.5" x14ac:dyDescent="0.25">
      <c r="BR30" s="156"/>
      <c r="BS30" s="156"/>
      <c r="BT30" s="156"/>
    </row>
  </sheetData>
  <mergeCells count="40">
    <mergeCell ref="H5:I5"/>
    <mergeCell ref="A1:D1"/>
    <mergeCell ref="A2:D2"/>
    <mergeCell ref="A3:D3"/>
    <mergeCell ref="A5:A6"/>
    <mergeCell ref="B5:B6"/>
    <mergeCell ref="C5:C6"/>
    <mergeCell ref="D5:E5"/>
    <mergeCell ref="F5:G5"/>
    <mergeCell ref="AF5:AG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BD5:BE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R5:BT5"/>
    <mergeCell ref="BF5:BG5"/>
    <mergeCell ref="BH5:BI5"/>
    <mergeCell ref="BJ5:BK5"/>
    <mergeCell ref="BL5:BM5"/>
    <mergeCell ref="BN5:BO5"/>
    <mergeCell ref="BP5:B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2026-07-02T06:29:57Z</dcterms:modified>
</cp:coreProperties>
</file>